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GOBERNACION QUINDIO 2020\SGTO INSTRUMENTOS 2020\SGTO PDD IV TRIMESTRE 2020\UNIDADES EJECUTORAS IV TRIM 2020\"/>
    </mc:Choice>
  </mc:AlternateContent>
  <bookViews>
    <workbookView xWindow="0" yWindow="0" windowWidth="14685" windowHeight="9150"/>
  </bookViews>
  <sheets>
    <sheet name="Metas Producto F-PLA-47" sheetId="1" r:id="rId1"/>
    <sheet name="Plan de Acción F-PLA-06" sheetId="2" r:id="rId2"/>
    <sheet name="Seguimiento P.A F-PLA 07." sheetId="3" r:id="rId3"/>
    <sheet name="Inversión Mpios -PLA 39" sheetId="4" r:id="rId4"/>
    <sheet name="Gestión Recursos F-PLA 40" sheetId="5" r:id="rId5"/>
    <sheet name="PRINCIPALES LOGROS" sheetId="6" r:id="rId6"/>
  </sheets>
  <externalReferences>
    <externalReference r:id="rId7"/>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16" i="3" l="1"/>
  <c r="BH12" i="3"/>
  <c r="BG16" i="3"/>
  <c r="BF16" i="3"/>
  <c r="V15" i="3"/>
  <c r="V14" i="3"/>
  <c r="V13" i="3"/>
  <c r="V12" i="3"/>
  <c r="Q30" i="1" l="1"/>
  <c r="R30" i="1" s="1"/>
  <c r="F29" i="1"/>
  <c r="G27" i="1" s="1"/>
  <c r="Q28" i="1"/>
  <c r="R28" i="1" s="1"/>
  <c r="G24" i="1"/>
  <c r="G29" i="1" s="1"/>
  <c r="S20" i="1"/>
  <c r="U20" i="1" s="1"/>
  <c r="R20" i="1"/>
  <c r="Q29" i="1" s="1"/>
  <c r="R29" i="1" s="1"/>
  <c r="Q20" i="1"/>
  <c r="B20" i="1"/>
  <c r="U19" i="1"/>
  <c r="T19" i="1"/>
  <c r="M19" i="1"/>
  <c r="U18" i="1"/>
  <c r="T18" i="1"/>
  <c r="M18" i="1"/>
  <c r="U17" i="1"/>
  <c r="T17" i="1"/>
  <c r="M17" i="1"/>
  <c r="U16" i="1"/>
  <c r="T16" i="1"/>
  <c r="M16" i="1"/>
  <c r="B16" i="1"/>
  <c r="T20" i="1" l="1"/>
  <c r="Q31" i="1"/>
  <c r="R31" i="1" s="1"/>
  <c r="H14" i="4"/>
  <c r="I14" i="4"/>
  <c r="M14" i="4"/>
  <c r="G14" i="4"/>
  <c r="P13" i="4"/>
  <c r="O12" i="3" l="1"/>
  <c r="O13" i="3" l="1"/>
  <c r="O14" i="3"/>
  <c r="O15" i="3"/>
  <c r="U13" i="3"/>
  <c r="U14" i="3"/>
  <c r="U15" i="3"/>
  <c r="U12" i="3"/>
  <c r="U16" i="3" l="1"/>
  <c r="BF12" i="3" s="1"/>
  <c r="V16" i="3"/>
  <c r="Z12" i="3" s="1"/>
  <c r="P12" i="4"/>
  <c r="P14" i="4" s="1"/>
  <c r="BG12" i="3" l="1"/>
  <c r="BB12" i="3"/>
  <c r="AX12" i="3"/>
  <c r="AN12" i="3"/>
  <c r="AJ12" i="3"/>
  <c r="AF12" i="3"/>
  <c r="AB12" i="3"/>
  <c r="BD12" i="3"/>
  <c r="AZ12" i="3"/>
  <c r="AP12" i="3"/>
  <c r="AL12" i="3"/>
  <c r="AH12" i="3"/>
  <c r="AD12" i="3"/>
</calcChain>
</file>

<file path=xl/sharedStrings.xml><?xml version="1.0" encoding="utf-8"?>
<sst xmlns="http://schemas.openxmlformats.org/spreadsheetml/2006/main" count="378" uniqueCount="212">
  <si>
    <t xml:space="preserve">CODIGO:  </t>
  </si>
  <si>
    <t xml:space="preserve">F-PLA-06   </t>
  </si>
  <si>
    <t xml:space="preserve">VERSIÓN: </t>
  </si>
  <si>
    <t>O6</t>
  </si>
  <si>
    <t xml:space="preserve">FECHA: </t>
  </si>
  <si>
    <t>Nov. 22 de 2017</t>
  </si>
  <si>
    <t>PÁGINA:</t>
  </si>
  <si>
    <t xml:space="preserve"> 1 de 1</t>
  </si>
  <si>
    <t>PLAN DE DESARROLLO DEPARTAMENTAL:  "TÚ Y YO SOMOS QUINDÍO"</t>
  </si>
  <si>
    <t xml:space="preserve">PROYECTO </t>
  </si>
  <si>
    <t>POBLACIÓN</t>
  </si>
  <si>
    <t>CODIGO</t>
  </si>
  <si>
    <t xml:space="preserve">ESTRATEGIA </t>
  </si>
  <si>
    <t xml:space="preserve">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</si>
  <si>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</si>
  <si>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</si>
  <si>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</si>
  <si>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</si>
  <si>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</si>
  <si>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</si>
  <si>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</si>
  <si>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</si>
  <si>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</si>
  <si>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</si>
  <si>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</si>
  <si>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</si>
  <si>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</si>
  <si>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</si>
  <si>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</si>
  <si>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</si>
  <si>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</si>
  <si>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</si>
  <si>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</si>
  <si>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</si>
  <si>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</si>
  <si>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</si>
  <si>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</si>
  <si>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</si>
  <si>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</si>
  <si>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</si>
  <si>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</si>
  <si>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</si>
  <si>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</si>
  <si>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</si>
  <si>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</si>
  <si>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</si>
  <si>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</si>
  <si>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 TERRITORIO, AMBIENTE Y DESARROLLO SOSTENIBLE</t>
  </si>
  <si>
    <t>Seguridad de Transporte. "Tú y yo seguros en la vía"</t>
  </si>
  <si>
    <t>19.1</t>
  </si>
  <si>
    <t>Formular e Implementar una estrategia de movilidad saludable, segura y sostenible.</t>
  </si>
  <si>
    <t xml:space="preserve">Estrategia de movilidad saludable, segura y sostenible  formulada e implementada </t>
  </si>
  <si>
    <t>23010104230101_1
23010104230102_1</t>
  </si>
  <si>
    <t>201663000-0172</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</si>
  <si>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</si>
  <si>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</si>
  <si>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</si>
  <si>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el programa institucional de disminución de la accidentalidad en las vias</t>
  </si>
  <si>
    <t>23</t>
  </si>
  <si>
    <t>Otros recursos (Propios de  IDTQ)</t>
  </si>
  <si>
    <t>IDTQ</t>
  </si>
  <si>
    <t xml:space="preserve">Estrategia de movilidad saludable, segura y sostenible   implementada </t>
  </si>
  <si>
    <t>19.2</t>
  </si>
  <si>
    <t>Formular e Implementar un programa de formación en normas de tránsito y fomento de cultura  de la seguridad en la vía.</t>
  </si>
  <si>
    <t>Programa de formación cultural  de la seguridad en la vía formulado e implementado.</t>
  </si>
  <si>
    <t>Implementación del Programa "Tu y yo por la seguridad vial", en el Departamento del Quindio.</t>
  </si>
  <si>
    <t>Programa de formación cultural  de la seguridad en la vía implementado.</t>
  </si>
  <si>
    <t>19.3</t>
  </si>
  <si>
    <t>Formular e Implementar un programa de control, prevención y atención del tránsito y el transporte en los municipios y vías de jurisdicción del IDTQ.</t>
  </si>
  <si>
    <t>Programa de control y atención del tránsito y el transporte formulado e implementado</t>
  </si>
  <si>
    <t>Programa de control y atención del tránsito y el transporte implementado</t>
  </si>
  <si>
    <t>19.4</t>
  </si>
  <si>
    <t>Diseñar e Implementar un programa de señalización y demarcación en los municipios y vías de jurisdicción del IDTQ.</t>
  </si>
  <si>
    <t>Programa de Señalización y demarcación en los municipios y vías de jurisdicción del IDTQ diseñado e Implementado</t>
  </si>
  <si>
    <t>Programa de Señalización y Demarcación en los municipios y vías de jurisdicción del IDTQ Implementado</t>
  </si>
  <si>
    <t>Directora Instituto Departamental de Tránsito del Quindío (IDTQ)</t>
  </si>
  <si>
    <t>P</t>
  </si>
  <si>
    <t>E</t>
  </si>
  <si>
    <t>PRESUPUESTADO</t>
  </si>
  <si>
    <t>E (COMPROMISOS)</t>
  </si>
  <si>
    <t>E (OBLIGACIONES)</t>
  </si>
  <si>
    <t>CONTRATOS</t>
  </si>
  <si>
    <t xml:space="preserve">No. DE 
CONTRATOS </t>
  </si>
  <si>
    <t>VALOR COMPROMISOS</t>
  </si>
  <si>
    <t>VALOR DE LAS OBLIGACIONES</t>
  </si>
  <si>
    <t>% DE EJECUCION</t>
  </si>
  <si>
    <t>FUENTE DE LOS RECURSOS</t>
  </si>
  <si>
    <t>SUPERVISOR RESPONSABLE</t>
  </si>
  <si>
    <t>FORMATO</t>
  </si>
  <si>
    <t>Código F-PLA-39</t>
  </si>
  <si>
    <t>INVERSIÓN ENTES TERRITORIALES</t>
  </si>
  <si>
    <t>Version: 01</t>
  </si>
  <si>
    <t>Fecha: 21/11/2014</t>
  </si>
  <si>
    <t>Página 1 de 1</t>
  </si>
  <si>
    <t xml:space="preserve">DESCRIPCIÓN DE LA OBRA FISICA , PROGRAMA Y/O ACTIVIDAD </t>
  </si>
  <si>
    <t xml:space="preserve">MUNICIPIOS </t>
  </si>
  <si>
    <t xml:space="preserve">TOTAL </t>
  </si>
  <si>
    <t xml:space="preserve">CODIGO </t>
  </si>
  <si>
    <t xml:space="preserve">NOMBRE </t>
  </si>
  <si>
    <t xml:space="preserve"> ARMENIA </t>
  </si>
  <si>
    <t xml:space="preserve">BUENAVISTA </t>
  </si>
  <si>
    <t xml:space="preserve">CALARCA </t>
  </si>
  <si>
    <t xml:space="preserve">CIRCASIA </t>
  </si>
  <si>
    <t xml:space="preserve">CORDOBA </t>
  </si>
  <si>
    <t xml:space="preserve">FILANDIA </t>
  </si>
  <si>
    <t xml:space="preserve">GENOVA </t>
  </si>
  <si>
    <t xml:space="preserve">TEBAIDA </t>
  </si>
  <si>
    <t xml:space="preserve">MONTENEGRO </t>
  </si>
  <si>
    <t xml:space="preserve">PIJAO </t>
  </si>
  <si>
    <t xml:space="preserve">QUIMBAYA </t>
  </si>
  <si>
    <t xml:space="preserve">SALENTO </t>
  </si>
  <si>
    <t>F-PLA-07</t>
  </si>
  <si>
    <t>01 de 1</t>
  </si>
  <si>
    <t xml:space="preserve">PLAN DE DESARROLLO DEPARTAMENTAL </t>
  </si>
  <si>
    <t>Código F-PLA-40</t>
  </si>
  <si>
    <t>Gestión Recursos Financieros y/o en Especie, (Nación y/o Otras Entidades), para Cofinanciación de Proyectos</t>
  </si>
  <si>
    <t>Fecha: 10/01/2017</t>
  </si>
  <si>
    <t xml:space="preserve">No. DE PROYECTO </t>
  </si>
  <si>
    <t>NOMBRE DE LOS PROYECTOS FINANCIADOS CON RECURSOS DE LA NACION Y/O OTRAS ENTIDADES</t>
  </si>
  <si>
    <t>APORTES EN DINERO</t>
  </si>
  <si>
    <t>APORTES EN ESPECIE</t>
  </si>
  <si>
    <t>NOMBRE ENTIDADES APORTANTES</t>
  </si>
  <si>
    <t>ESTADO DE LOS APORTES EN DINERO Y/O ESPECIE CON CORTE A (FECHA)</t>
  </si>
  <si>
    <t>VALOR RECURSOS DE LA NACION (GOBIERNO NACIONAL)</t>
  </si>
  <si>
    <t>VALOR RECURSOS DE OTRAS ENTIDADES (INCLUIDA GOBERNACIÓN)</t>
  </si>
  <si>
    <t xml:space="preserve">DESCRIPCION APORTES EN ESPECIES  (NACION) </t>
  </si>
  <si>
    <t xml:space="preserve">DESCRIPCION APORTES EN ESPECIES  (OTRAS ENTIDADES) </t>
  </si>
  <si>
    <t>DNP</t>
  </si>
  <si>
    <t>PENDIENTE DNP</t>
  </si>
  <si>
    <t>M</t>
  </si>
  <si>
    <t>19.1.1</t>
  </si>
  <si>
    <t>19.2.1</t>
  </si>
  <si>
    <t>19.3.1</t>
  </si>
  <si>
    <t>19.4.1</t>
  </si>
  <si>
    <t>Proyecto</t>
  </si>
  <si>
    <t>Meta Producto</t>
  </si>
  <si>
    <t>Indicador</t>
  </si>
  <si>
    <t>Tipo de Meta
*M/I</t>
  </si>
  <si>
    <t>Meta 2020</t>
  </si>
  <si>
    <t xml:space="preserve">SEMAFORO </t>
  </si>
  <si>
    <t>Fuente</t>
  </si>
  <si>
    <t>Rubro Presupuestal</t>
  </si>
  <si>
    <t>Código Fuente</t>
  </si>
  <si>
    <t>Presupuesto Defimitivo</t>
  </si>
  <si>
    <t>Compromisos</t>
  </si>
  <si>
    <t>Semáforo (Compromiso):</t>
  </si>
  <si>
    <t>Semáforo (Obligación):</t>
  </si>
  <si>
    <t>Observaciones</t>
  </si>
  <si>
    <t>Nombre</t>
  </si>
  <si>
    <t>Valor Proyecto</t>
  </si>
  <si>
    <t>Código Interno</t>
  </si>
  <si>
    <t>Código KPT</t>
  </si>
  <si>
    <t xml:space="preserve">Verde Oscuro  (80%  - 100%) </t>
  </si>
  <si>
    <t xml:space="preserve">  Verde Claro (70% - 79%)</t>
  </si>
  <si>
    <t xml:space="preserve"> Amarillo (60%  - 69%) </t>
  </si>
  <si>
    <t xml:space="preserve">  Naranja (40% - 59%) </t>
  </si>
  <si>
    <t xml:space="preserve"> Rojo (0% - 39%)</t>
  </si>
  <si>
    <t>(Compromiso/Ppto Definitivo)</t>
  </si>
  <si>
    <t>(Obligación/Ppto Definitivo)</t>
  </si>
  <si>
    <t>Recursos Propios</t>
  </si>
  <si>
    <t>SEGURIDAD DE TRANSPORTE. TU Y YO SEGUROS EN LA VIA</t>
  </si>
  <si>
    <t>240101010101_1</t>
  </si>
  <si>
    <t>240101010102_1</t>
  </si>
  <si>
    <t>240101010103_1</t>
  </si>
  <si>
    <t>240101010104_1</t>
  </si>
  <si>
    <t>* Tipo de Meta M: Mantenimiento I: Incremento</t>
  </si>
  <si>
    <t>SEMAFOROS</t>
  </si>
  <si>
    <t>%</t>
  </si>
  <si>
    <t xml:space="preserve">Sobresaliente  (Entre 80%-100%) </t>
  </si>
  <si>
    <t>Satisfactorio (Entre 70% -79,99%)</t>
  </si>
  <si>
    <t>Medio (Entre 60%-69,99%)</t>
  </si>
  <si>
    <t>Bajo (Entre 40% - 59,99%)</t>
  </si>
  <si>
    <t>Critico (Entre 0% - 39,99%)</t>
  </si>
  <si>
    <t>Total</t>
  </si>
  <si>
    <t>Secretario Administrativo</t>
  </si>
  <si>
    <t>Propios</t>
  </si>
  <si>
    <t>Proyecto ejecutado solo con recursos propios IDTQ</t>
  </si>
  <si>
    <t>24010101</t>
  </si>
  <si>
    <t>Raul Augusto Perez Ospina</t>
  </si>
  <si>
    <t>Debbie Duque Burgos</t>
  </si>
  <si>
    <t xml:space="preserve">Disminuir el número de lesiones fatales por siniestros de tránsito, a través de la implementación de estrategias que permitan mejorar las condiciones de seguridad en las vías de los municipios de jurisdicción del Instituto Departamental de Tránsito del Quindío.
</t>
  </si>
  <si>
    <t>DEBBIE DUQUE BURGOS</t>
  </si>
  <si>
    <t>Metas</t>
  </si>
  <si>
    <t>Edad Económicamente Activ (20-59 años)</t>
  </si>
  <si>
    <t>Si bien el IDTQ adelanta constantemente actividades que favorecen la seguridad en las vias y la movilidad fluida como lo son el Control del Tránsito, la Educación Vial y la Señalización y Demarcación, para la presente vigencia esta entidad hace significativa relevancia en las acciones que se emprendieron para el cumplimiento del Plan de Desarrollo Departamental, donde se ha venido desarrollando un estudio minucioso de las condiciones de la señaletica con la que cuentan las vías del departamento que son jurisdicción del IDTQ y su aforo. A travez de 22 recorridos realizados en los sitios que se señalarán a continuacion como anexo a este documento, pues por su peso debe ser remitido de manera independiente.</t>
  </si>
  <si>
    <t>Código F-PLA-47</t>
  </si>
  <si>
    <t>Versión: 03</t>
  </si>
  <si>
    <t>Estado de Ejecución Metas y Proyectos</t>
  </si>
  <si>
    <t>Fecha: 19/11/2020</t>
  </si>
  <si>
    <t>Plan de Desarrollo 2020 - 2023 "Tú y yo somos Quindío"</t>
  </si>
  <si>
    <t>Unidad Ejecutora Instituto Departamnetal de Tránsito del Quindío</t>
  </si>
  <si>
    <t>A Diciembre 31 de 2020</t>
  </si>
  <si>
    <t>Meta cuatrenio 2020-2023</t>
  </si>
  <si>
    <t xml:space="preserve">Valor Ejecutado a Diciembre 31 de 2020
</t>
  </si>
  <si>
    <t>Obligaciones</t>
  </si>
  <si>
    <t>Seguridad de transporte Tú y yo seguros en la vía</t>
  </si>
  <si>
    <t xml:space="preserve">Presuuesto </t>
  </si>
  <si>
    <t>Valor</t>
  </si>
  <si>
    <t>Porcentaje</t>
  </si>
  <si>
    <t>Definitivo</t>
  </si>
  <si>
    <t>Disponible</t>
  </si>
  <si>
    <t>DICIEMBRE 31  DE 2020</t>
  </si>
  <si>
    <t>IDTQ   - DICIEMBRE  DE  2020</t>
  </si>
  <si>
    <t xml:space="preserve">Para la formulación e implementación del Programa de control y atención del tránsito y el transporte  se requiere la identificación de puntos críticos de accidentalidad, el conocimiento de las características de movilidad del departamento y su señalización.
Esta información se inició a su levantamiento para tener los insumos suficientes para desarrollar el programa por lo que su estado actual es levantamiento de información previa.
El IDTQ, adelanta de manera permanente actividades como operativos de control, supervisión y atención al tránsito y el transporte, como parte de la implementación de su plan estratégico Tú y yo juntos por la seguridad vial. En los Municipios de:
Salento, Filandia, Circasia, Montenegro, Buenavista, Córdoba, Pijao y Génova
</t>
  </si>
  <si>
    <t xml:space="preserve">Para la formulación implementación del programa de formación cultural de la seguridad en la vía, se requiere la identificación de puntos críticos de accidentalidad, el conocimiento de las características de movilidad del departamento y su señalización.
Con base en lo anterior se inició el levantamiento de esta información, para así  tener los insumos suficientes para desarrollar el programa, por lo que su estado actual es levantamiento de información previa.
Sin embargo el IDTQ, ha venido adelantando diversas actividades de formación cultural de la seguridad en la vía  en los Municipios de Salento, Filandia, Circasia, Montenegro, Buenavista, Córdoba, Pijao y Génova, actividades  tales como:
1. Promoción de la seguridad vial y el respeto por las normas de tránsito como parte de la implementación de su plan estratégico Tu y yo juntos por la seguridad vial.
</t>
  </si>
  <si>
    <t>La formulación e implementación de la estrategia de movilidad saludable, segura y sostenible, se evidencia como resultado del proceso de armonización que se realizó desde el Plan de Desarrollo de la vigencia anterior, pues la entidad cuenta con un Plan Estratégico Institucional denominado Tú y yo juntos por la seguridad vial y que contempla todas las acciones de carácter operativo, técnico y administrativo para el logro de sus actividades misionales, que en conjunto constituyen una estrategia de movilidad saludable, segura y sostenible pues se representa en la disminución de siniestros viales.
En la vigencia 2020, a través del Comité Departamental de Seguridad Vial del Quindío, se dio inicio a la Estrategia  de movilidad saludable segura y sostenible, por medio de la cual se articularán diferentes secretarias para su implementación. Dando la presentación inicial de ella la Secretaria de Salud Departamental del Quindío.
El IDTQ durante esta vigencia adelanto constantemente actividades que favorecen la seguridad en las vías y la movilidad fluida como lo son:
1. El Control del Tránsito
2. La Educación Vial
3. Señalización y Demarcación de las vías
Para la presente vigencia esta entidad hace significativa relevancia en las acciones que se emprendieron para el cumplimiento del Plan de Desarrollo Departamental, donde se ha venido desarrollando un estudio minucioso de las condiciones de la señalización  con la que cuentan las vías del departamento que son jurisdicción del IDTQ y su aforo. A través de 22 recorridos realizados en las  vías</t>
  </si>
  <si>
    <t xml:space="preserve"> Para el diseño e implementación del programa de señalización y demarcación en los municipios y vías  de jurisdicción del  Instituto Departamental de Transito del Quindío, formuló y documentó el Programa de Señalización y demarcación vial, para lo cual desarrollo las siguientes actividades:
Se realizó levantamiento previo del aforo y diagnóstico de las condiciones de la señalización y la demarcación en las vías de su jurisdicción del IDTQ.
Se han realizado algunas señalizaciones de tránsito y demarcaciones en las vías de los siguientes Municipios  de Circasia, Filandia, Córdoba y Pijao como se muestra a continuación:
CIRCASIA
Línea de pare: 35  -  105 mts2
Sentidos viales: 80  -  70 mts2
Prohibido Parqueo: 10  -  224 mts2
Línea Peatonal: 50  -  12 mts2
Resaltos: 4  -  84 mts2
Zona de parqueo: 10  -  10 mts2
Zona oficial: 2  -  2 mts2
Zona de cargue: 5  -  4 mts2
Resalto virtual: 2  -  30 mts2
FILANDIA
Resaltos: 4  -  48 mts2
RIOVERDE-CORDOBA
Línea central: 30 mts2
PIJAO
Sentidos viales: 5  - 9 mts2
Señal de pare: 1  -  3 mts2
Línea de pare: 1  -  2 mts2
Peatonales: 9  -  18 mts2
El programa formulado ya fue socializado en el Comité Departamental de Seguridad Vial, y está en proceso de implementación.
</t>
  </si>
  <si>
    <t>PROGRAMACIÓN PLAN DE ACCIÓN 
IDTQ
DICIEMBRE 31 2020</t>
  </si>
  <si>
    <t>SEGUIMIENTO PLAN DE ACCIÓN
IDTQ
DICIEMBRE   31 DE   2020</t>
  </si>
  <si>
    <t>Señalizacion y demarcación según las necesidades de los municipios jurisdiccion del IDTQ.</t>
  </si>
  <si>
    <t>Campañas de socializacion y promoción de las normas de tránsito.</t>
  </si>
  <si>
    <t>Edad Económicamente Activa (20-59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</si>
</sst>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 #,##0.00_);_(&quot;$&quot;\ * \(#,##0.00\);_(&quot;$&quot;\ * &quot;-&quot;??_);_(@_)"/>
    <numFmt numFmtId="164" formatCode="_-* #,##0.00\ _€_-;\-* #,##0.00\ _€_-;_-* &quot;-&quot;??\ _€_-;_-@_-"/>
    <numFmt numFmtId="165" formatCode="_-* #,##0_-;\-* #,##0_-;_-* &quot;-&quot;_-;_-@_-"/>
    <numFmt numFmtId="166" formatCode="_-&quot;$&quot;\ * #,##0.00_-;\-&quot;$&quot;\ * #,##0.00_-;_-&quot;$&quot;\ * &quot;-&quot;??_-;_-@_-"/>
    <numFmt numFmtId="167" formatCode="_-* #,##0.00_-;\-* #,##0.00_-;_-* &quot;-&quot;??_-;_-@_-"/>
    <numFmt numFmtId="168" formatCode="_-&quot;$&quot;* #,##0.00_-;\-&quot;$&quot;* #,##0.00_-;_-&quot;$&quot;* &quot;-&quot;??_-;_-@_-"/>
    <numFmt numFmtId="169" formatCode="_-&quot;$&quot;* #,##0_-;\-&quot;$&quot;* #,##0_-;_-&quot;$&quot;* &quot;-&quot;_-;_-@_-"/>
    <numFmt numFmtId="170" formatCode="&quot;$&quot;\ #,##0"/>
    <numFmt numFmtId="171" formatCode="dd/mm/yyyy;@"/>
    <numFmt numFmtId="172" formatCode="_([$$-240A]\ * #,##0.00_);_([$$-240A]\ * \(#,##0.00\);_([$$-240A]\ * &quot;-&quot;??_);_(@_)"/>
    <numFmt numFmtId="173" formatCode="_(* #,##0_);_(* \(#,##0\);_(* &quot;-&quot;??_);_(@_)"/>
    <numFmt numFmtId="175" formatCode="00"/>
    <numFmt numFmtId="176" formatCode="_ [$€-2]\ * #,##0.00_ ;_ [$€-2]\ * \-#,##0.00_ ;_ [$€-2]\ * &quot;-&quot;??_ "/>
    <numFmt numFmtId="177" formatCode="_-[$$-240A]\ * #,##0_-;\-[$$-240A]\ * #,##0_-;_-[$$-240A]\ * &quot;-&quot;_-;_-@_-"/>
    <numFmt numFmtId="178" formatCode="_-* #,##0.00_-;\-* #,##0.00_-;_-* &quot;-&quot;_-;_-@_-"/>
  </numFmts>
  <fonts count="4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1"/>
      <color theme="1"/>
      <name val="Arial"/>
      <family val="2"/>
    </font>
    <font>
      <sz val="11"/>
      <color theme="1"/>
      <name val="Arial"/>
      <family val="2"/>
    </font>
    <font>
      <b/>
      <sz val="11"/>
      <color indexed="8"/>
      <name val="Arial"/>
      <family val="2"/>
    </font>
    <font>
      <b/>
      <sz val="12"/>
      <name val="Arial"/>
      <family val="2"/>
    </font>
    <font>
      <sz val="12"/>
      <name val="Arial"/>
      <family val="2"/>
    </font>
    <font>
      <sz val="12"/>
      <color theme="1"/>
      <name val="Arial"/>
      <family val="2"/>
    </font>
    <font>
      <b/>
      <sz val="12"/>
      <color theme="1"/>
      <name val="Arial"/>
      <family val="2"/>
    </font>
    <font>
      <b/>
      <sz val="11"/>
      <color rgb="FF6F6F6E"/>
      <name val="Calibri"/>
      <family val="2"/>
      <scheme val="minor"/>
    </font>
    <font>
      <sz val="12"/>
      <color indexed="8"/>
      <name val="Arial"/>
      <family val="2"/>
    </font>
    <font>
      <sz val="10"/>
      <color theme="1"/>
      <name val="Arial"/>
      <family val="2"/>
    </font>
    <font>
      <sz val="12"/>
      <name val="Calibri"/>
      <family val="2"/>
      <scheme val="minor"/>
    </font>
    <font>
      <sz val="11"/>
      <color indexed="8"/>
      <name val="Calibri"/>
      <family val="2"/>
    </font>
    <font>
      <sz val="11"/>
      <name val="Arial"/>
      <family val="2"/>
    </font>
    <font>
      <b/>
      <sz val="10"/>
      <name val="Arial"/>
      <family val="2"/>
    </font>
    <font>
      <sz val="10"/>
      <name val="Arial"/>
      <family val="2"/>
    </font>
    <font>
      <sz val="14"/>
      <color theme="1"/>
      <name val="Arial"/>
      <family val="2"/>
    </font>
    <font>
      <b/>
      <sz val="16"/>
      <color theme="1"/>
      <name val="Arial"/>
      <family val="2"/>
    </font>
    <font>
      <sz val="12"/>
      <color theme="1"/>
      <name val="Calibri"/>
      <family val="2"/>
      <scheme val="minor"/>
    </font>
    <font>
      <sz val="12"/>
      <color rgb="FF000000"/>
      <name val="Arial"/>
      <family val="2"/>
    </font>
    <font>
      <sz val="12"/>
      <color rgb="FF222222"/>
      <name val="Calibri"/>
      <family val="2"/>
    </font>
    <font>
      <b/>
      <sz val="14"/>
      <name val="Arial"/>
      <family val="2"/>
    </font>
    <font>
      <b/>
      <sz val="11"/>
      <name val="Arial"/>
      <family val="2"/>
    </font>
    <font>
      <sz val="11"/>
      <color indexed="8"/>
      <name val="Arial"/>
      <family val="2"/>
    </font>
    <font>
      <b/>
      <sz val="10"/>
      <name val="Calibri"/>
      <family val="2"/>
      <scheme val="minor"/>
    </font>
    <font>
      <sz val="10"/>
      <name val="Calibri"/>
      <family val="2"/>
      <scheme val="minor"/>
    </font>
    <font>
      <sz val="10"/>
      <color indexed="8"/>
      <name val="Calibri"/>
      <family val="2"/>
      <scheme val="minor"/>
    </font>
    <font>
      <b/>
      <sz val="10"/>
      <name val="Calibri"/>
      <family val="2"/>
    </font>
    <font>
      <sz val="10"/>
      <name val="Calibri"/>
      <family val="2"/>
    </font>
    <font>
      <b/>
      <sz val="8"/>
      <name val="Calibri"/>
      <family val="2"/>
    </font>
    <font>
      <b/>
      <sz val="9"/>
      <name val="Calibri"/>
      <family val="2"/>
      <scheme val="minor"/>
    </font>
    <font>
      <b/>
      <sz val="12"/>
      <color theme="0"/>
      <name val="Arial"/>
      <family val="2"/>
    </font>
    <font>
      <sz val="12"/>
      <color rgb="FF222222"/>
      <name val="Calibri"/>
      <family val="2"/>
      <scheme val="minor"/>
    </font>
    <font>
      <sz val="12"/>
      <color indexed="8"/>
      <name val="Cambria"/>
      <family val="1"/>
    </font>
    <font>
      <b/>
      <sz val="12"/>
      <color indexed="8"/>
      <name val="Arial"/>
      <family val="2"/>
    </font>
    <font>
      <b/>
      <sz val="12"/>
      <color rgb="FFFF0000"/>
      <name val="Arial"/>
      <family val="2"/>
    </font>
    <font>
      <sz val="12"/>
      <color theme="0"/>
      <name val="Arial"/>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rgb="FF92D050"/>
        <bgColor indexed="64"/>
      </patternFill>
    </fill>
    <fill>
      <patternFill patternType="solid">
        <fgColor indexed="9"/>
        <bgColor indexed="64"/>
      </patternFill>
    </fill>
    <fill>
      <patternFill patternType="solid">
        <fgColor indexed="22"/>
        <bgColor indexed="64"/>
      </patternFill>
    </fill>
    <fill>
      <patternFill patternType="solid">
        <fgColor rgb="FF0070C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right style="thin">
        <color indexed="64"/>
      </right>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top/>
      <bottom style="thin">
        <color indexed="64"/>
      </bottom>
      <diagonal/>
    </border>
    <border>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0000"/>
      </left>
      <right style="thin">
        <color auto="1"/>
      </right>
      <top style="thin">
        <color indexed="64"/>
      </top>
      <bottom/>
      <diagonal/>
    </border>
    <border>
      <left style="thin">
        <color rgb="FF000000"/>
      </left>
      <right style="thin">
        <color auto="1"/>
      </right>
      <top/>
      <bottom style="thin">
        <color auto="1"/>
      </bottom>
      <diagonal/>
    </border>
    <border>
      <left style="thin">
        <color indexed="64"/>
      </left>
      <right style="medium">
        <color indexed="64"/>
      </right>
      <top/>
      <bottom style="thin">
        <color indexed="64"/>
      </bottom>
      <diagonal/>
    </border>
  </borders>
  <cellStyleXfs count="39">
    <xf numFmtId="0" fontId="0" fillId="0" borderId="0"/>
    <xf numFmtId="167"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72" fontId="11" fillId="5" borderId="16">
      <alignment horizontal="center" vertical="center" wrapText="1"/>
    </xf>
    <xf numFmtId="0" fontId="13" fillId="0" borderId="0"/>
    <xf numFmtId="168" fontId="1" fillId="0" borderId="0" applyFont="0" applyFill="0" applyBorder="0" applyAlignment="0" applyProtection="0"/>
    <xf numFmtId="169" fontId="1" fillId="0" borderId="0" applyFont="0" applyFill="0" applyBorder="0" applyAlignment="0" applyProtection="0"/>
    <xf numFmtId="166" fontId="1" fillId="0" borderId="0" applyFont="0" applyFill="0" applyBorder="0" applyAlignment="0" applyProtection="0"/>
    <xf numFmtId="167" fontId="15" fillId="0" borderId="0" applyFont="0" applyFill="0" applyBorder="0" applyAlignment="0" applyProtection="0"/>
    <xf numFmtId="0" fontId="1" fillId="0" borderId="0"/>
    <xf numFmtId="172" fontId="18" fillId="0" borderId="0"/>
    <xf numFmtId="167" fontId="1" fillId="0" borderId="0" applyFont="0" applyFill="0" applyBorder="0" applyAlignment="0" applyProtection="0"/>
    <xf numFmtId="0" fontId="18" fillId="0" borderId="0"/>
    <xf numFmtId="167" fontId="15" fillId="0" borderId="0" applyFont="0" applyFill="0" applyBorder="0" applyAlignment="0" applyProtection="0"/>
    <xf numFmtId="167" fontId="1" fillId="0" borderId="0" applyFont="0" applyFill="0" applyBorder="0" applyAlignment="0" applyProtection="0"/>
    <xf numFmtId="9" fontId="15" fillId="0" borderId="0" applyFont="0" applyFill="0" applyBorder="0" applyAlignment="0" applyProtection="0"/>
    <xf numFmtId="167" fontId="15"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9" fontId="18" fillId="0" borderId="0" applyFont="0" applyFill="0" applyBorder="0" applyAlignment="0" applyProtection="0"/>
    <xf numFmtId="176"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72" fontId="1" fillId="0" borderId="0"/>
    <xf numFmtId="166" fontId="1" fillId="0" borderId="0" applyFont="0" applyFill="0" applyBorder="0" applyAlignment="0" applyProtection="0"/>
    <xf numFmtId="0" fontId="11" fillId="5" borderId="16">
      <alignment horizontal="center" vertical="center" wrapText="1"/>
    </xf>
    <xf numFmtId="172" fontId="18" fillId="0" borderId="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76" fontId="13" fillId="0" borderId="0"/>
  </cellStyleXfs>
  <cellXfs count="544">
    <xf numFmtId="0" fontId="0" fillId="0" borderId="0" xfId="0"/>
    <xf numFmtId="0" fontId="0" fillId="0" borderId="0" xfId="0"/>
    <xf numFmtId="0" fontId="5" fillId="0" borderId="0" xfId="0" applyFont="1"/>
    <xf numFmtId="0" fontId="4" fillId="0" borderId="15" xfId="0" applyFont="1" applyFill="1" applyBorder="1" applyAlignment="1">
      <alignment vertical="center"/>
    </xf>
    <xf numFmtId="0" fontId="4" fillId="0" borderId="15" xfId="0" applyFont="1" applyFill="1" applyBorder="1" applyAlignment="1">
      <alignment horizontal="left" vertical="center"/>
    </xf>
    <xf numFmtId="0" fontId="9" fillId="2" borderId="0" xfId="0" applyFont="1" applyFill="1"/>
    <xf numFmtId="0" fontId="7" fillId="4" borderId="10" xfId="0" applyFont="1" applyFill="1" applyBorder="1" applyAlignment="1">
      <alignment horizontal="justify" vertical="center" wrapText="1"/>
    </xf>
    <xf numFmtId="0" fontId="7" fillId="4" borderId="8" xfId="0" applyFont="1" applyFill="1" applyBorder="1" applyAlignment="1">
      <alignment horizontal="left" vertical="center"/>
    </xf>
    <xf numFmtId="0" fontId="9" fillId="0" borderId="0" xfId="0" applyFont="1" applyBorder="1"/>
    <xf numFmtId="0" fontId="9" fillId="2" borderId="15" xfId="0" applyFont="1" applyFill="1" applyBorder="1"/>
    <xf numFmtId="0" fontId="9" fillId="0" borderId="15" xfId="0" applyFont="1" applyBorder="1"/>
    <xf numFmtId="171" fontId="9" fillId="0" borderId="15" xfId="0" applyNumberFormat="1" applyFont="1" applyFill="1" applyBorder="1" applyAlignment="1">
      <alignment horizontal="right" vertical="center"/>
    </xf>
    <xf numFmtId="0" fontId="9" fillId="0" borderId="15" xfId="0" applyFont="1" applyBorder="1" applyAlignment="1">
      <alignment horizontal="justify" vertical="center"/>
    </xf>
    <xf numFmtId="0" fontId="9" fillId="0" borderId="0" xfId="0" applyFont="1"/>
    <xf numFmtId="1" fontId="9" fillId="0" borderId="0" xfId="0" applyNumberFormat="1" applyFont="1"/>
    <xf numFmtId="0" fontId="9" fillId="0" borderId="4" xfId="0" applyFont="1" applyBorder="1"/>
    <xf numFmtId="0" fontId="9" fillId="0" borderId="5" xfId="0" applyFont="1" applyBorder="1"/>
    <xf numFmtId="0" fontId="7" fillId="4" borderId="10" xfId="0" applyFont="1" applyFill="1" applyBorder="1" applyAlignment="1">
      <alignment horizontal="justify" vertical="center"/>
    </xf>
    <xf numFmtId="0" fontId="7" fillId="3" borderId="8" xfId="0" applyFont="1" applyFill="1" applyBorder="1" applyAlignment="1">
      <alignment horizontal="center" vertical="center"/>
    </xf>
    <xf numFmtId="1" fontId="9" fillId="0" borderId="4" xfId="0" applyNumberFormat="1" applyFont="1" applyBorder="1"/>
    <xf numFmtId="1" fontId="9" fillId="0" borderId="7" xfId="0" applyNumberFormat="1" applyFont="1" applyBorder="1"/>
    <xf numFmtId="0" fontId="9" fillId="0" borderId="2" xfId="0" applyFont="1" applyBorder="1"/>
    <xf numFmtId="0" fontId="10" fillId="0" borderId="7" xfId="0" applyFont="1" applyBorder="1" applyAlignment="1">
      <alignment vertical="center"/>
    </xf>
    <xf numFmtId="0" fontId="10" fillId="0" borderId="5" xfId="0" applyFont="1" applyBorder="1" applyAlignment="1">
      <alignment vertical="center"/>
    </xf>
    <xf numFmtId="9" fontId="9" fillId="2" borderId="15" xfId="2" applyFont="1" applyFill="1" applyBorder="1" applyAlignment="1">
      <alignment horizontal="center" vertical="center"/>
    </xf>
    <xf numFmtId="0" fontId="9" fillId="2" borderId="0" xfId="0" applyFont="1" applyFill="1" applyAlignment="1">
      <alignment horizontal="justify" vertical="center"/>
    </xf>
    <xf numFmtId="1" fontId="9" fillId="2" borderId="0" xfId="0" applyNumberFormat="1" applyFont="1" applyFill="1" applyAlignment="1">
      <alignment horizontal="center" vertical="center"/>
    </xf>
    <xf numFmtId="171" fontId="9" fillId="0" borderId="0" xfId="0" applyNumberFormat="1" applyFont="1" applyFill="1" applyAlignment="1">
      <alignment horizontal="right" vertical="center"/>
    </xf>
    <xf numFmtId="171" fontId="9" fillId="0" borderId="0" xfId="0" applyNumberFormat="1" applyFont="1" applyAlignment="1">
      <alignment horizontal="center"/>
    </xf>
    <xf numFmtId="0" fontId="9" fillId="0" borderId="0" xfId="0" applyFont="1" applyAlignment="1">
      <alignment horizontal="justify" vertical="center"/>
    </xf>
    <xf numFmtId="170" fontId="9" fillId="2" borderId="0" xfId="0" applyNumberFormat="1" applyFont="1" applyFill="1" applyAlignment="1">
      <alignment vertical="center"/>
    </xf>
    <xf numFmtId="170" fontId="9" fillId="2" borderId="0" xfId="0" applyNumberFormat="1" applyFont="1" applyFill="1" applyAlignment="1">
      <alignment horizontal="center" vertical="center"/>
    </xf>
    <xf numFmtId="0" fontId="7" fillId="4" borderId="8" xfId="0" applyFont="1" applyFill="1" applyBorder="1" applyAlignment="1">
      <alignment horizontal="justify" vertical="center" wrapText="1"/>
    </xf>
    <xf numFmtId="0" fontId="9" fillId="2" borderId="0" xfId="0" applyFont="1" applyFill="1" applyBorder="1"/>
    <xf numFmtId="0" fontId="7" fillId="3" borderId="10" xfId="0" applyFont="1" applyFill="1" applyBorder="1" applyAlignment="1">
      <alignment horizontal="justify" vertical="center" wrapText="1"/>
    </xf>
    <xf numFmtId="0" fontId="9" fillId="0" borderId="9" xfId="0" applyFont="1" applyBorder="1"/>
    <xf numFmtId="0" fontId="9" fillId="0" borderId="10" xfId="0" applyFont="1" applyBorder="1"/>
    <xf numFmtId="0" fontId="9" fillId="0" borderId="11" xfId="0" applyFont="1" applyBorder="1"/>
    <xf numFmtId="0" fontId="5" fillId="2" borderId="0" xfId="0" applyFont="1" applyFill="1" applyAlignment="1">
      <alignment horizontal="justify" vertical="center" wrapText="1"/>
    </xf>
    <xf numFmtId="0" fontId="8" fillId="3" borderId="10" xfId="0" applyFont="1" applyFill="1" applyBorder="1" applyAlignment="1">
      <alignment horizontal="center" vertical="center"/>
    </xf>
    <xf numFmtId="0" fontId="8" fillId="3" borderId="10" xfId="0" applyFont="1" applyFill="1" applyBorder="1" applyAlignment="1">
      <alignment horizontal="justify" vertical="center"/>
    </xf>
    <xf numFmtId="9" fontId="8" fillId="3" borderId="10" xfId="2" applyFont="1" applyFill="1" applyBorder="1" applyAlignment="1">
      <alignment horizontal="center" vertical="center"/>
    </xf>
    <xf numFmtId="0" fontId="8" fillId="4" borderId="10" xfId="0" applyFont="1" applyFill="1" applyBorder="1" applyAlignment="1">
      <alignment horizontal="center" vertical="center"/>
    </xf>
    <xf numFmtId="167" fontId="7" fillId="4" borderId="10" xfId="4" applyFont="1" applyFill="1" applyBorder="1" applyAlignment="1">
      <alignment horizontal="justify" vertical="center"/>
    </xf>
    <xf numFmtId="9" fontId="7" fillId="4" borderId="10" xfId="2" applyFont="1" applyFill="1" applyBorder="1" applyAlignment="1">
      <alignment horizontal="center" vertical="center"/>
    </xf>
    <xf numFmtId="167" fontId="7" fillId="4" borderId="10" xfId="4" applyFont="1" applyFill="1" applyBorder="1" applyAlignment="1">
      <alignment horizontal="center" vertical="center"/>
    </xf>
    <xf numFmtId="0" fontId="9" fillId="2" borderId="0" xfId="0" applyFont="1" applyFill="1" applyAlignment="1">
      <alignment horizontal="justify"/>
    </xf>
    <xf numFmtId="9" fontId="9" fillId="2" borderId="0" xfId="2" applyFont="1" applyFill="1" applyAlignment="1">
      <alignment horizontal="center" vertical="center"/>
    </xf>
    <xf numFmtId="0" fontId="7" fillId="3" borderId="8" xfId="0" applyFont="1" applyFill="1" applyBorder="1" applyAlignment="1">
      <alignment horizontal="left" vertical="center"/>
    </xf>
    <xf numFmtId="0" fontId="8" fillId="3" borderId="10" xfId="0" applyFont="1" applyFill="1" applyBorder="1" applyAlignment="1">
      <alignment vertical="center"/>
    </xf>
    <xf numFmtId="0" fontId="7" fillId="4" borderId="3" xfId="0" applyFont="1" applyFill="1" applyBorder="1" applyAlignment="1">
      <alignment horizontal="left" vertical="center" wrapText="1"/>
    </xf>
    <xf numFmtId="0" fontId="9" fillId="2" borderId="15" xfId="0" applyFont="1" applyFill="1" applyBorder="1" applyAlignment="1">
      <alignment horizontal="justify"/>
    </xf>
    <xf numFmtId="0" fontId="7" fillId="4" borderId="8" xfId="0" applyFont="1" applyFill="1" applyBorder="1" applyAlignment="1">
      <alignment horizontal="center" vertical="center"/>
    </xf>
    <xf numFmtId="171" fontId="9" fillId="0" borderId="15" xfId="0" applyNumberFormat="1" applyFont="1" applyBorder="1" applyAlignment="1">
      <alignment horizontal="center"/>
    </xf>
    <xf numFmtId="0" fontId="9" fillId="2" borderId="15" xfId="0" applyFont="1" applyFill="1" applyBorder="1" applyAlignment="1">
      <alignment horizontal="justify" vertical="center"/>
    </xf>
    <xf numFmtId="0" fontId="9" fillId="0" borderId="0" xfId="0" applyFont="1" applyAlignment="1">
      <alignment horizontal="center"/>
    </xf>
    <xf numFmtId="1" fontId="9" fillId="0" borderId="0" xfId="0" applyNumberFormat="1" applyFont="1" applyBorder="1"/>
    <xf numFmtId="0" fontId="9" fillId="0" borderId="0" xfId="0" applyFont="1" applyFill="1" applyAlignment="1">
      <alignment horizontal="justify" vertical="center"/>
    </xf>
    <xf numFmtId="0" fontId="7" fillId="4" borderId="10" xfId="0" applyFont="1" applyFill="1" applyBorder="1" applyAlignment="1">
      <alignment vertical="center" wrapText="1"/>
    </xf>
    <xf numFmtId="167" fontId="10" fillId="0" borderId="15" xfId="0" applyNumberFormat="1" applyFont="1" applyFill="1" applyBorder="1" applyAlignment="1">
      <alignment horizontal="center" vertical="center"/>
    </xf>
    <xf numFmtId="0" fontId="7" fillId="3" borderId="2" xfId="0" applyFont="1" applyFill="1" applyBorder="1" applyAlignment="1">
      <alignment horizontal="left" vertical="center" wrapText="1"/>
    </xf>
    <xf numFmtId="0" fontId="10" fillId="0" borderId="5" xfId="0" applyFont="1" applyBorder="1" applyAlignment="1">
      <alignment horizontal="justify" vertical="center"/>
    </xf>
    <xf numFmtId="9" fontId="10" fillId="0" borderId="5" xfId="2" applyFont="1" applyBorder="1" applyAlignment="1">
      <alignment horizontal="center" vertical="center"/>
    </xf>
    <xf numFmtId="0" fontId="9" fillId="0" borderId="5" xfId="0" applyFont="1" applyBorder="1" applyAlignment="1">
      <alignment horizontal="justify" vertical="center"/>
    </xf>
    <xf numFmtId="167" fontId="8" fillId="4" borderId="10" xfId="4" applyFont="1" applyFill="1" applyBorder="1" applyAlignment="1">
      <alignment horizontal="justify" vertical="center"/>
    </xf>
    <xf numFmtId="0" fontId="8" fillId="4" borderId="8" xfId="0" applyFont="1" applyFill="1" applyBorder="1" applyAlignment="1">
      <alignment horizontal="center" vertical="center"/>
    </xf>
    <xf numFmtId="167" fontId="7" fillId="4" borderId="10" xfId="1" applyFont="1" applyFill="1" applyBorder="1" applyAlignment="1">
      <alignment horizontal="center" vertical="center"/>
    </xf>
    <xf numFmtId="167" fontId="7" fillId="4" borderId="10" xfId="1" applyFont="1" applyFill="1" applyBorder="1" applyAlignment="1">
      <alignment horizontal="center" vertical="center" wrapText="1"/>
    </xf>
    <xf numFmtId="9" fontId="9" fillId="2" borderId="15" xfId="2" applyNumberFormat="1" applyFont="1" applyFill="1" applyBorder="1" applyAlignment="1">
      <alignment horizontal="center" vertical="center"/>
    </xf>
    <xf numFmtId="0" fontId="9" fillId="2" borderId="0" xfId="0" applyFont="1" applyFill="1" applyAlignment="1">
      <alignment vertical="center"/>
    </xf>
    <xf numFmtId="0" fontId="4" fillId="0" borderId="15" xfId="0" applyFont="1" applyFill="1" applyBorder="1" applyAlignment="1">
      <alignment horizontal="justify" vertical="center"/>
    </xf>
    <xf numFmtId="0" fontId="4" fillId="0" borderId="15" xfId="0" applyFont="1" applyFill="1" applyBorder="1" applyAlignment="1">
      <alignment horizontal="justify" vertical="center" wrapText="1"/>
    </xf>
    <xf numFmtId="3" fontId="6" fillId="0" borderId="15" xfId="0" applyNumberFormat="1" applyFont="1" applyFill="1" applyBorder="1" applyAlignment="1">
      <alignment horizontal="justify" vertical="center" wrapText="1"/>
    </xf>
    <xf numFmtId="0" fontId="10" fillId="0" borderId="6" xfId="0" applyFont="1" applyBorder="1" applyAlignment="1">
      <alignment horizontal="justify" vertical="center"/>
    </xf>
    <xf numFmtId="0" fontId="9" fillId="0" borderId="11" xfId="0" applyFont="1" applyBorder="1" applyAlignment="1">
      <alignment horizontal="justify" vertical="center" wrapText="1"/>
    </xf>
    <xf numFmtId="167" fontId="8" fillId="0" borderId="15" xfId="1" applyFont="1" applyBorder="1" applyAlignment="1">
      <alignment vertical="center"/>
    </xf>
    <xf numFmtId="0" fontId="20" fillId="0" borderId="0" xfId="0" applyFont="1" applyAlignment="1">
      <alignment horizontal="center"/>
    </xf>
    <xf numFmtId="0" fontId="19" fillId="0" borderId="0" xfId="0" applyFont="1" applyAlignment="1">
      <alignment horizontal="center"/>
    </xf>
    <xf numFmtId="1" fontId="4" fillId="0" borderId="0" xfId="0" applyNumberFormat="1" applyFont="1"/>
    <xf numFmtId="0" fontId="4" fillId="0" borderId="0" xfId="0" applyFont="1"/>
    <xf numFmtId="0" fontId="10" fillId="0" borderId="0" xfId="0" applyFont="1" applyAlignment="1">
      <alignment horizontal="center"/>
    </xf>
    <xf numFmtId="1" fontId="10" fillId="0" borderId="0" xfId="0" applyNumberFormat="1" applyFont="1" applyAlignment="1"/>
    <xf numFmtId="0" fontId="9" fillId="2" borderId="11" xfId="0" applyFont="1" applyFill="1" applyBorder="1" applyAlignment="1">
      <alignment vertical="center"/>
    </xf>
    <xf numFmtId="0" fontId="8" fillId="3" borderId="11" xfId="0" applyFont="1" applyFill="1" applyBorder="1" applyAlignment="1">
      <alignment horizontal="justify" vertical="center"/>
    </xf>
    <xf numFmtId="167" fontId="7" fillId="4" borderId="11" xfId="4" applyFont="1" applyFill="1" applyBorder="1" applyAlignment="1">
      <alignment horizontal="justify" vertical="center"/>
    </xf>
    <xf numFmtId="0" fontId="9" fillId="2" borderId="0" xfId="0" applyFont="1" applyFill="1" applyBorder="1" applyAlignment="1">
      <alignment horizontal="justify" vertical="center"/>
    </xf>
    <xf numFmtId="0" fontId="9" fillId="2" borderId="5" xfId="0" applyFont="1" applyFill="1" applyBorder="1" applyAlignment="1">
      <alignment vertical="center"/>
    </xf>
    <xf numFmtId="0" fontId="10" fillId="0" borderId="0" xfId="0" applyFont="1" applyBorder="1" applyAlignment="1"/>
    <xf numFmtId="0" fontId="10" fillId="0" borderId="0" xfId="0" applyFont="1" applyBorder="1" applyAlignment="1">
      <alignment horizontal="center"/>
    </xf>
    <xf numFmtId="0" fontId="9" fillId="2" borderId="0" xfId="0" applyFont="1" applyFill="1" applyBorder="1" applyAlignment="1">
      <alignment vertical="center"/>
    </xf>
    <xf numFmtId="0" fontId="9" fillId="2" borderId="0" xfId="0" applyFont="1" applyFill="1" applyBorder="1" applyAlignment="1">
      <alignment horizontal="justify"/>
    </xf>
    <xf numFmtId="9" fontId="9" fillId="2" borderId="0" xfId="2" applyFont="1" applyFill="1" applyBorder="1" applyAlignment="1">
      <alignment horizontal="center" vertical="center"/>
    </xf>
    <xf numFmtId="167" fontId="10" fillId="0" borderId="0"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71" fontId="9" fillId="0" borderId="0" xfId="0" applyNumberFormat="1" applyFont="1" applyFill="1" applyBorder="1" applyAlignment="1">
      <alignment horizontal="right" vertical="center"/>
    </xf>
    <xf numFmtId="171" fontId="9" fillId="0" borderId="0" xfId="0" applyNumberFormat="1" applyFont="1" applyBorder="1" applyAlignment="1">
      <alignment horizontal="center"/>
    </xf>
    <xf numFmtId="0" fontId="9" fillId="0" borderId="0" xfId="0" applyFont="1" applyBorder="1" applyAlignment="1">
      <alignment horizontal="justify" vertical="center"/>
    </xf>
    <xf numFmtId="0" fontId="8" fillId="3" borderId="5" xfId="0" applyFont="1" applyFill="1" applyBorder="1" applyAlignment="1">
      <alignment horizontal="center" vertical="center"/>
    </xf>
    <xf numFmtId="0" fontId="9" fillId="2" borderId="9" xfId="0" applyFont="1" applyFill="1" applyBorder="1" applyAlignment="1">
      <alignment horizontal="justify" vertical="center" wrapText="1"/>
    </xf>
    <xf numFmtId="1" fontId="9" fillId="2" borderId="15" xfId="0" applyNumberFormat="1" applyFont="1" applyFill="1" applyBorder="1" applyAlignment="1">
      <alignment horizontal="center" vertical="center"/>
    </xf>
    <xf numFmtId="167" fontId="9" fillId="2" borderId="15" xfId="1" applyFont="1" applyFill="1" applyBorder="1" applyAlignment="1">
      <alignment horizontal="center" vertical="center"/>
    </xf>
    <xf numFmtId="0" fontId="22" fillId="0" borderId="15" xfId="0" applyFont="1" applyFill="1" applyBorder="1" applyAlignment="1">
      <alignment vertical="center" wrapText="1"/>
    </xf>
    <xf numFmtId="0" fontId="22" fillId="0" borderId="14" xfId="0" applyFont="1" applyFill="1" applyBorder="1" applyAlignment="1">
      <alignment vertical="center" wrapText="1"/>
    </xf>
    <xf numFmtId="0" fontId="10" fillId="0" borderId="5" xfId="0" applyFont="1" applyBorder="1" applyAlignment="1">
      <alignment horizontal="center" vertical="center"/>
    </xf>
    <xf numFmtId="0" fontId="9" fillId="2" borderId="15" xfId="0" applyFont="1" applyFill="1" applyBorder="1" applyAlignment="1">
      <alignment horizontal="justify"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23" fillId="0" borderId="17" xfId="0" applyFont="1" applyFill="1" applyBorder="1" applyAlignment="1">
      <alignment horizontal="center" vertical="center" wrapText="1"/>
    </xf>
    <xf numFmtId="0" fontId="8" fillId="3" borderId="5" xfId="0" applyFont="1" applyFill="1" applyBorder="1" applyAlignment="1">
      <alignment vertical="center"/>
    </xf>
    <xf numFmtId="0" fontId="0" fillId="0" borderId="7" xfId="0" applyBorder="1"/>
    <xf numFmtId="0" fontId="0" fillId="0" borderId="5" xfId="0" applyBorder="1"/>
    <xf numFmtId="0" fontId="0" fillId="0" borderId="6" xfId="0" applyBorder="1"/>
    <xf numFmtId="0" fontId="29" fillId="0" borderId="15" xfId="0" applyFont="1" applyBorder="1" applyAlignment="1">
      <alignment horizontal="justify" vertical="center" wrapText="1"/>
    </xf>
    <xf numFmtId="3" fontId="29" fillId="0" borderId="9" xfId="0" applyNumberFormat="1" applyFont="1" applyBorder="1" applyAlignment="1">
      <alignment horizontal="center" vertical="center"/>
    </xf>
    <xf numFmtId="3" fontId="29" fillId="0" borderId="15" xfId="0" applyNumberFormat="1" applyFont="1" applyBorder="1" applyAlignment="1">
      <alignment horizontal="center" vertical="center"/>
    </xf>
    <xf numFmtId="3" fontId="2" fillId="0" borderId="15" xfId="0" applyNumberFormat="1" applyFont="1" applyBorder="1"/>
    <xf numFmtId="3" fontId="2" fillId="0" borderId="11" xfId="0" applyNumberFormat="1" applyFont="1" applyBorder="1"/>
    <xf numFmtId="0" fontId="0" fillId="0" borderId="29" xfId="0" applyBorder="1"/>
    <xf numFmtId="0" fontId="0" fillId="0" borderId="30" xfId="0" applyBorder="1"/>
    <xf numFmtId="0" fontId="0" fillId="0" borderId="31" xfId="0" applyBorder="1"/>
    <xf numFmtId="0" fontId="0" fillId="0" borderId="0" xfId="0"/>
    <xf numFmtId="0" fontId="25" fillId="0" borderId="15" xfId="0" applyFont="1" applyBorder="1" applyAlignment="1">
      <alignment horizontal="center" vertical="center"/>
    </xf>
    <xf numFmtId="0" fontId="7" fillId="0" borderId="8" xfId="0" applyFont="1" applyBorder="1" applyAlignment="1">
      <alignment horizontal="center" vertical="center"/>
    </xf>
    <xf numFmtId="0" fontId="25" fillId="0" borderId="24" xfId="0" applyFont="1" applyBorder="1" applyAlignment="1">
      <alignment horizontal="center" vertical="center" wrapText="1"/>
    </xf>
    <xf numFmtId="0" fontId="25" fillId="0" borderId="22" xfId="0" applyFont="1" applyBorder="1" applyAlignment="1">
      <alignment horizontal="center" vertical="center"/>
    </xf>
    <xf numFmtId="0" fontId="25" fillId="0" borderId="25" xfId="0" applyFont="1" applyBorder="1" applyAlignment="1">
      <alignment horizontal="center" vertical="center"/>
    </xf>
    <xf numFmtId="0" fontId="25" fillId="0" borderId="0" xfId="0" applyFont="1" applyBorder="1" applyAlignment="1">
      <alignment horizontal="center" vertical="center" wrapText="1"/>
    </xf>
    <xf numFmtId="175" fontId="25" fillId="0" borderId="21" xfId="0" applyNumberFormat="1" applyFont="1" applyBorder="1" applyAlignment="1">
      <alignment horizontal="center" vertical="center"/>
    </xf>
    <xf numFmtId="17" fontId="25" fillId="0" borderId="21" xfId="0" applyNumberFormat="1" applyFont="1" applyBorder="1" applyAlignment="1">
      <alignment horizontal="center" vertical="center"/>
    </xf>
    <xf numFmtId="0" fontId="25" fillId="0" borderId="5" xfId="0" applyFont="1" applyBorder="1" applyAlignment="1">
      <alignment horizontal="center" vertical="center" wrapText="1"/>
    </xf>
    <xf numFmtId="3" fontId="25" fillId="7" borderId="21" xfId="0" applyNumberFormat="1" applyFont="1" applyFill="1" applyBorder="1" applyAlignment="1">
      <alignment horizontal="center" vertical="center" wrapText="1"/>
    </xf>
    <xf numFmtId="0" fontId="16" fillId="0" borderId="0" xfId="0" applyFont="1" applyAlignment="1">
      <alignment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justify" vertical="center"/>
    </xf>
    <xf numFmtId="167" fontId="8" fillId="0" borderId="5" xfId="1" applyFont="1" applyBorder="1" applyAlignment="1">
      <alignment horizontal="center" vertical="center"/>
    </xf>
    <xf numFmtId="173" fontId="7" fillId="0" borderId="5" xfId="1" applyNumberFormat="1" applyFont="1" applyBorder="1" applyAlignment="1">
      <alignment horizontal="center" vertical="center"/>
    </xf>
    <xf numFmtId="14" fontId="7" fillId="0" borderId="5" xfId="0" applyNumberFormat="1" applyFont="1" applyBorder="1" applyAlignment="1">
      <alignment horizontal="center" vertical="center"/>
    </xf>
    <xf numFmtId="0" fontId="8" fillId="0" borderId="20" xfId="0" applyFont="1" applyBorder="1" applyAlignment="1">
      <alignment horizontal="center" vertical="center"/>
    </xf>
    <xf numFmtId="0" fontId="0" fillId="0" borderId="0" xfId="0"/>
    <xf numFmtId="0" fontId="18" fillId="7" borderId="0" xfId="0" applyFont="1" applyFill="1" applyAlignment="1">
      <alignment vertical="center"/>
    </xf>
    <xf numFmtId="0" fontId="30" fillId="8" borderId="12" xfId="0" applyFont="1" applyFill="1" applyBorder="1" applyAlignment="1">
      <alignment horizontal="center" vertical="center" wrapText="1"/>
    </xf>
    <xf numFmtId="0" fontId="30" fillId="8" borderId="13" xfId="0" applyFont="1" applyFill="1" applyBorder="1" applyAlignment="1">
      <alignment horizontal="center" vertical="center" wrapText="1"/>
    </xf>
    <xf numFmtId="170" fontId="30" fillId="8" borderId="12" xfId="0" applyNumberFormat="1" applyFont="1" applyFill="1" applyBorder="1" applyAlignment="1">
      <alignment horizontal="center" vertical="center" wrapText="1"/>
    </xf>
    <xf numFmtId="0" fontId="30" fillId="0" borderId="15" xfId="0" applyFont="1" applyBorder="1" applyAlignment="1">
      <alignment horizontal="center" vertical="center" wrapText="1"/>
    </xf>
    <xf numFmtId="170" fontId="31" fillId="0" borderId="15" xfId="0" applyNumberFormat="1" applyFont="1" applyBorder="1" applyAlignment="1">
      <alignment horizontal="center" vertical="center" wrapText="1"/>
    </xf>
    <xf numFmtId="0" fontId="31" fillId="0" borderId="15" xfId="0" applyFont="1" applyBorder="1" applyAlignment="1">
      <alignment horizontal="center" vertical="center" wrapText="1"/>
    </xf>
    <xf numFmtId="0" fontId="32" fillId="0" borderId="7" xfId="0" applyFont="1" applyBorder="1" applyAlignment="1">
      <alignment horizontal="center" vertical="center" wrapText="1"/>
    </xf>
    <xf numFmtId="170" fontId="31" fillId="0" borderId="3" xfId="0" applyNumberFormat="1" applyFont="1" applyBorder="1" applyAlignment="1">
      <alignment horizontal="center" vertical="center" wrapText="1"/>
    </xf>
    <xf numFmtId="170" fontId="31" fillId="0" borderId="12" xfId="0" applyNumberFormat="1" applyFont="1" applyBorder="1" applyAlignment="1">
      <alignment horizontal="center" vertical="center" wrapText="1"/>
    </xf>
    <xf numFmtId="170" fontId="32" fillId="0" borderId="3" xfId="0" applyNumberFormat="1" applyFont="1" applyBorder="1" applyAlignment="1">
      <alignment horizontal="center" vertical="center" wrapText="1"/>
    </xf>
    <xf numFmtId="170" fontId="32" fillId="0" borderId="12" xfId="0" applyNumberFormat="1" applyFont="1" applyBorder="1" applyAlignment="1">
      <alignment horizontal="center" vertical="center" wrapText="1"/>
    </xf>
    <xf numFmtId="0" fontId="31" fillId="0" borderId="14" xfId="0" applyFont="1" applyBorder="1" applyAlignment="1">
      <alignment horizontal="center" vertical="center" wrapText="1"/>
    </xf>
    <xf numFmtId="170" fontId="31" fillId="0" borderId="11" xfId="0" applyNumberFormat="1" applyFont="1" applyBorder="1" applyAlignment="1">
      <alignment horizontal="center" vertical="center" wrapText="1"/>
    </xf>
    <xf numFmtId="170" fontId="32" fillId="0" borderId="11" xfId="0" applyNumberFormat="1" applyFont="1" applyBorder="1" applyAlignment="1">
      <alignment horizontal="center" vertical="center" wrapText="1"/>
    </xf>
    <xf numFmtId="170" fontId="32" fillId="0" borderId="15" xfId="0" applyNumberFormat="1" applyFont="1" applyBorder="1" applyAlignment="1">
      <alignment horizontal="center" vertical="center" wrapText="1"/>
    </xf>
    <xf numFmtId="167" fontId="31" fillId="0" borderId="15" xfId="1" applyFont="1" applyBorder="1" applyAlignment="1">
      <alignment horizontal="center" vertical="center" wrapText="1"/>
    </xf>
    <xf numFmtId="167" fontId="31" fillId="0" borderId="15" xfId="1" applyFont="1" applyBorder="1" applyAlignment="1">
      <alignment horizontal="center" vertical="center"/>
    </xf>
    <xf numFmtId="167" fontId="30" fillId="0" borderId="15" xfId="1" applyFont="1" applyBorder="1" applyAlignment="1">
      <alignment horizontal="center" vertical="center" wrapText="1"/>
    </xf>
    <xf numFmtId="167" fontId="31" fillId="0" borderId="3" xfId="1" applyFont="1" applyBorder="1" applyAlignment="1">
      <alignment horizontal="center" vertical="center" wrapText="1"/>
    </xf>
    <xf numFmtId="167" fontId="31" fillId="0" borderId="12" xfId="1" applyFont="1" applyBorder="1" applyAlignment="1">
      <alignment horizontal="center" vertical="center" wrapText="1"/>
    </xf>
    <xf numFmtId="167" fontId="32" fillId="0" borderId="3" xfId="1" applyFont="1" applyBorder="1" applyAlignment="1">
      <alignment horizontal="center" vertical="center" wrapText="1"/>
    </xf>
    <xf numFmtId="167" fontId="32" fillId="0" borderId="12" xfId="1" applyFont="1" applyBorder="1" applyAlignment="1">
      <alignment horizontal="center" vertical="center" wrapText="1"/>
    </xf>
    <xf numFmtId="0" fontId="31" fillId="0" borderId="15" xfId="0" applyFont="1" applyBorder="1" applyAlignment="1">
      <alignment horizontal="justify" vertical="top" wrapText="1"/>
    </xf>
    <xf numFmtId="0" fontId="31" fillId="0" borderId="15" xfId="0" applyFont="1" applyBorder="1" applyAlignment="1">
      <alignment horizontal="justify" vertical="center" wrapText="1"/>
    </xf>
    <xf numFmtId="0" fontId="9" fillId="0" borderId="0" xfId="0" applyFont="1"/>
    <xf numFmtId="0" fontId="9" fillId="0" borderId="15" xfId="0" applyFont="1" applyBorder="1" applyAlignment="1">
      <alignment horizontal="justify" vertical="center" wrapText="1"/>
    </xf>
    <xf numFmtId="0" fontId="8" fillId="0" borderId="15" xfId="0" applyFont="1" applyBorder="1" applyAlignment="1" applyProtection="1">
      <alignment horizontal="justify" vertical="center" wrapText="1"/>
      <protection locked="0"/>
    </xf>
    <xf numFmtId="0" fontId="9" fillId="0" borderId="15" xfId="0" applyFont="1" applyBorder="1" applyAlignment="1">
      <alignment horizontal="center" vertical="center" wrapText="1"/>
    </xf>
    <xf numFmtId="0" fontId="9" fillId="0" borderId="0" xfId="0" applyFont="1" applyAlignment="1">
      <alignment horizontal="center" vertical="center"/>
    </xf>
    <xf numFmtId="0" fontId="8" fillId="0" borderId="15" xfId="0" applyFont="1" applyBorder="1" applyAlignment="1">
      <alignment horizontal="center" vertical="center" wrapText="1"/>
    </xf>
    <xf numFmtId="0" fontId="29" fillId="0" borderId="12" xfId="0" applyFont="1" applyBorder="1" applyAlignment="1">
      <alignment horizontal="center" vertical="center"/>
    </xf>
    <xf numFmtId="0" fontId="29" fillId="0" borderId="12" xfId="0" applyFont="1" applyBorder="1" applyAlignment="1">
      <alignment horizontal="justify" vertical="center" wrapText="1"/>
    </xf>
    <xf numFmtId="0" fontId="7" fillId="2" borderId="5" xfId="0" applyFont="1" applyFill="1" applyBorder="1" applyAlignment="1">
      <alignment horizontal="center" vertical="center"/>
    </xf>
    <xf numFmtId="0" fontId="9" fillId="0" borderId="6" xfId="0" applyFont="1" applyBorder="1" applyAlignment="1">
      <alignment horizontal="justify" vertical="center" wrapText="1"/>
    </xf>
    <xf numFmtId="0" fontId="9" fillId="0" borderId="6" xfId="0" applyFont="1" applyBorder="1"/>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8" fillId="0" borderId="0" xfId="0" applyFont="1" applyBorder="1" applyAlignment="1" applyProtection="1">
      <alignment horizontal="center"/>
      <protection locked="0"/>
    </xf>
    <xf numFmtId="2" fontId="9" fillId="0" borderId="15" xfId="4" applyNumberFormat="1" applyFont="1" applyBorder="1" applyAlignment="1">
      <alignment horizontal="center" vertical="center"/>
    </xf>
    <xf numFmtId="0" fontId="8" fillId="0" borderId="15" xfId="0" applyFont="1" applyFill="1" applyBorder="1" applyAlignment="1" applyProtection="1">
      <alignment horizontal="center" vertical="center" wrapText="1"/>
    </xf>
    <xf numFmtId="9" fontId="8" fillId="0" borderId="15" xfId="0" applyNumberFormat="1" applyFont="1" applyFill="1" applyBorder="1" applyAlignment="1" applyProtection="1">
      <alignment horizontal="center" vertical="center"/>
      <protection locked="0"/>
    </xf>
    <xf numFmtId="0" fontId="8" fillId="2" borderId="0" xfId="0" applyFont="1" applyFill="1" applyBorder="1" applyAlignment="1" applyProtection="1">
      <alignment vertical="center" wrapText="1"/>
      <protection locked="0"/>
    </xf>
    <xf numFmtId="0" fontId="8" fillId="0" borderId="0" xfId="0" applyFont="1" applyFill="1" applyProtection="1">
      <protection locked="0"/>
    </xf>
    <xf numFmtId="0" fontId="8" fillId="0" borderId="0" xfId="0" applyFont="1" applyProtection="1">
      <protection locked="0"/>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protection locked="0"/>
    </xf>
    <xf numFmtId="9" fontId="7" fillId="0" borderId="15" xfId="0" applyNumberFormat="1" applyFont="1" applyFill="1" applyBorder="1" applyAlignment="1" applyProtection="1">
      <alignment horizontal="center" vertical="center"/>
      <protection locked="0"/>
    </xf>
    <xf numFmtId="0" fontId="7" fillId="0" borderId="0" xfId="0" applyFont="1" applyFill="1" applyBorder="1" applyProtection="1">
      <protection locked="0"/>
    </xf>
    <xf numFmtId="0" fontId="7" fillId="0" borderId="0" xfId="0"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justify" vertical="center" wrapText="1"/>
      <protection locked="0"/>
    </xf>
    <xf numFmtId="0" fontId="7" fillId="0" borderId="0" xfId="0" applyFont="1" applyFill="1" applyBorder="1" applyAlignment="1" applyProtection="1">
      <alignment horizontal="justify" vertical="center"/>
      <protection locked="0"/>
    </xf>
    <xf numFmtId="4" fontId="8" fillId="2" borderId="0" xfId="0" applyNumberFormat="1"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justify" vertical="center"/>
      <protection locked="0"/>
    </xf>
    <xf numFmtId="3" fontId="8"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justify" vertical="center" wrapText="1"/>
      <protection locked="0"/>
    </xf>
    <xf numFmtId="0" fontId="8" fillId="0" borderId="0" xfId="0" applyFont="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4" fontId="8" fillId="2" borderId="0" xfId="0" applyNumberFormat="1" applyFont="1" applyFill="1" applyAlignment="1" applyProtection="1">
      <alignment horizontal="center"/>
      <protection locked="0"/>
    </xf>
    <xf numFmtId="9" fontId="8" fillId="0" borderId="0" xfId="17" applyNumberFormat="1" applyFont="1" applyAlignment="1" applyProtection="1">
      <alignment horizontal="right"/>
      <protection locked="0"/>
    </xf>
    <xf numFmtId="3" fontId="8" fillId="0" borderId="0" xfId="0" applyNumberFormat="1" applyFont="1" applyFill="1" applyAlignment="1" applyProtection="1">
      <alignment horizontal="right"/>
      <protection locked="0"/>
    </xf>
    <xf numFmtId="9" fontId="8" fillId="0" borderId="0" xfId="17" applyNumberFormat="1" applyFont="1" applyFill="1" applyProtection="1">
      <protection locked="0"/>
    </xf>
    <xf numFmtId="0" fontId="8" fillId="0" borderId="0" xfId="0" quotePrefix="1" applyFont="1" applyBorder="1" applyAlignment="1" applyProtection="1">
      <alignment horizontal="justify" vertical="center" wrapText="1"/>
      <protection locked="0"/>
    </xf>
    <xf numFmtId="9" fontId="8" fillId="0" borderId="15" xfId="17" applyFont="1" applyFill="1" applyBorder="1" applyAlignment="1" applyProtection="1">
      <alignment horizontal="center" vertical="center" wrapText="1"/>
      <protection locked="0"/>
    </xf>
    <xf numFmtId="9" fontId="8" fillId="0" borderId="0" xfId="17"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left" vertical="center"/>
      <protection locked="0"/>
    </xf>
    <xf numFmtId="3" fontId="7" fillId="0" borderId="0" xfId="0" applyNumberFormat="1" applyFont="1" applyBorder="1" applyAlignment="1" applyProtection="1">
      <alignment horizontal="right" vertical="center"/>
      <protection locked="0"/>
    </xf>
    <xf numFmtId="0" fontId="8" fillId="0" borderId="0" xfId="0" applyFont="1" applyBorder="1" applyAlignment="1" applyProtection="1">
      <alignment horizontal="justify" vertical="center" wrapText="1"/>
      <protection locked="0"/>
    </xf>
    <xf numFmtId="3" fontId="8" fillId="0" borderId="0" xfId="0" applyNumberFormat="1" applyFont="1" applyFill="1" applyBorder="1" applyAlignment="1" applyProtection="1">
      <alignment horizontal="left" vertical="center"/>
      <protection locked="0"/>
    </xf>
    <xf numFmtId="3" fontId="8" fillId="0" borderId="0" xfId="0" applyNumberFormat="1" applyFont="1" applyFill="1" applyBorder="1" applyAlignment="1" applyProtection="1">
      <alignment horizontal="center" vertical="center"/>
      <protection locked="0"/>
    </xf>
    <xf numFmtId="3" fontId="8" fillId="0" borderId="0" xfId="0" applyNumberFormat="1" applyFont="1" applyBorder="1" applyAlignment="1" applyProtection="1">
      <alignment horizontal="right" vertical="center"/>
      <protection locked="0"/>
    </xf>
    <xf numFmtId="9" fontId="8" fillId="0" borderId="0" xfId="17" applyFont="1" applyBorder="1" applyAlignment="1" applyProtection="1">
      <alignment horizontal="right" vertical="center"/>
      <protection locked="0"/>
    </xf>
    <xf numFmtId="0" fontId="7" fillId="0" borderId="15" xfId="0" applyFont="1" applyBorder="1" applyAlignment="1" applyProtection="1">
      <alignment horizontal="justify"/>
      <protection locked="0"/>
    </xf>
    <xf numFmtId="0" fontId="8" fillId="0" borderId="0" xfId="0" applyFont="1" applyAlignment="1" applyProtection="1">
      <alignment horizontal="justify"/>
      <protection locked="0"/>
    </xf>
    <xf numFmtId="3" fontId="8" fillId="0" borderId="0" xfId="0" applyNumberFormat="1" applyFont="1" applyAlignment="1" applyProtection="1">
      <alignment horizontal="right"/>
      <protection locked="0"/>
    </xf>
    <xf numFmtId="3" fontId="8" fillId="0" borderId="0" xfId="0" applyNumberFormat="1" applyFont="1" applyAlignment="1" applyProtection="1">
      <alignment horizontal="right" vertical="center"/>
      <protection locked="0"/>
    </xf>
    <xf numFmtId="0" fontId="37" fillId="7" borderId="0" xfId="0" applyFont="1" applyFill="1" applyProtection="1">
      <protection locked="0"/>
    </xf>
    <xf numFmtId="0" fontId="8" fillId="0" borderId="0" xfId="0" applyFont="1" applyAlignment="1" applyProtection="1">
      <alignment horizontal="justify" vertical="center" wrapText="1"/>
      <protection locked="0"/>
    </xf>
    <xf numFmtId="0" fontId="12" fillId="0" borderId="0" xfId="0" applyFont="1" applyProtection="1">
      <protection locked="0"/>
    </xf>
    <xf numFmtId="175" fontId="8" fillId="0" borderId="0" xfId="0" applyNumberFormat="1" applyFont="1" applyFill="1" applyBorder="1" applyAlignment="1" applyProtection="1">
      <alignment horizontal="center" vertical="center"/>
      <protection locked="0"/>
    </xf>
    <xf numFmtId="3" fontId="8" fillId="0" borderId="0" xfId="0" applyNumberFormat="1" applyFont="1" applyFill="1" applyBorder="1" applyAlignment="1" applyProtection="1">
      <alignment horizontal="right"/>
      <protection locked="0"/>
    </xf>
    <xf numFmtId="3" fontId="38" fillId="0" borderId="0" xfId="0" applyNumberFormat="1" applyFont="1" applyFill="1" applyBorder="1" applyAlignment="1" applyProtection="1">
      <alignment horizontal="left" vertical="center"/>
      <protection locked="0"/>
    </xf>
    <xf numFmtId="3" fontId="38" fillId="0" borderId="0" xfId="0" applyNumberFormat="1" applyFont="1" applyBorder="1" applyAlignment="1" applyProtection="1">
      <alignment horizontal="right" vertical="center"/>
      <protection locked="0"/>
    </xf>
    <xf numFmtId="3" fontId="38" fillId="0" borderId="0" xfId="0" applyNumberFormat="1" applyFont="1" applyBorder="1" applyAlignment="1" applyProtection="1">
      <alignment horizontal="center" vertical="center"/>
      <protection locked="0"/>
    </xf>
    <xf numFmtId="3" fontId="8" fillId="0" borderId="0" xfId="0" applyNumberFormat="1" applyFont="1" applyBorder="1" applyAlignment="1" applyProtection="1">
      <alignment horizontal="center" vertical="center"/>
      <protection locked="0"/>
    </xf>
    <xf numFmtId="9" fontId="8" fillId="0" borderId="0" xfId="24" applyFont="1" applyBorder="1" applyAlignment="1" applyProtection="1">
      <alignment horizontal="center" vertical="center"/>
      <protection locked="0"/>
    </xf>
    <xf numFmtId="9" fontId="9" fillId="2" borderId="14" xfId="2" applyNumberFormat="1" applyFont="1" applyFill="1" applyBorder="1" applyAlignment="1">
      <alignment horizontal="center" vertical="center"/>
    </xf>
    <xf numFmtId="0" fontId="23" fillId="0" borderId="17" xfId="0" applyFont="1" applyFill="1" applyBorder="1" applyAlignment="1">
      <alignment horizontal="center" vertical="center" wrapText="1"/>
    </xf>
    <xf numFmtId="0" fontId="7" fillId="0" borderId="2" xfId="0" applyFont="1" applyBorder="1" applyAlignment="1">
      <alignment horizontal="center" vertical="center" wrapText="1"/>
    </xf>
    <xf numFmtId="1" fontId="8" fillId="0" borderId="0" xfId="17" applyNumberFormat="1" applyFont="1" applyFill="1" applyProtection="1">
      <protection locked="0"/>
    </xf>
    <xf numFmtId="172" fontId="8" fillId="0" borderId="9" xfId="5" applyFont="1" applyFill="1" applyBorder="1" applyAlignment="1">
      <alignment horizontal="justify" vertical="center" wrapText="1"/>
    </xf>
    <xf numFmtId="167" fontId="8" fillId="0" borderId="15" xfId="1" applyFont="1" applyFill="1" applyBorder="1" applyAlignment="1">
      <alignment vertical="center"/>
    </xf>
    <xf numFmtId="0" fontId="8" fillId="0" borderId="15" xfId="0" applyFont="1" applyBorder="1" applyAlignment="1" applyProtection="1">
      <alignment horizontal="center"/>
      <protection locked="0"/>
    </xf>
    <xf numFmtId="0" fontId="9" fillId="2" borderId="1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9" fontId="7" fillId="0" borderId="15" xfId="0" applyNumberFormat="1" applyFont="1" applyBorder="1" applyAlignment="1" applyProtection="1">
      <alignment horizontal="center" vertical="center"/>
      <protection locked="0"/>
    </xf>
    <xf numFmtId="0" fontId="9" fillId="2" borderId="7" xfId="0" applyFont="1" applyFill="1" applyBorder="1" applyAlignment="1">
      <alignment horizontal="justify"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xf>
    <xf numFmtId="0" fontId="7" fillId="3" borderId="0" xfId="0" applyFont="1" applyFill="1" applyBorder="1" applyAlignment="1">
      <alignment horizontal="center" vertical="center"/>
    </xf>
    <xf numFmtId="0" fontId="7" fillId="3" borderId="5" xfId="0" applyFont="1" applyFill="1" applyBorder="1" applyAlignment="1">
      <alignment horizontal="justify" vertical="center" wrapText="1"/>
    </xf>
    <xf numFmtId="0" fontId="8" fillId="3" borderId="5" xfId="0" applyFont="1" applyFill="1" applyBorder="1" applyAlignment="1">
      <alignment horizontal="justify" vertical="center"/>
    </xf>
    <xf numFmtId="9" fontId="8" fillId="3" borderId="5" xfId="2" applyFont="1" applyFill="1" applyBorder="1" applyAlignment="1">
      <alignment horizontal="center" vertical="center"/>
    </xf>
    <xf numFmtId="0" fontId="23" fillId="0" borderId="14" xfId="0" applyFont="1" applyFill="1" applyBorder="1" applyAlignment="1">
      <alignment horizontal="center" vertical="center" wrapText="1"/>
    </xf>
    <xf numFmtId="3" fontId="0" fillId="0" borderId="0" xfId="0" applyNumberFormat="1"/>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protection locked="0"/>
    </xf>
    <xf numFmtId="3" fontId="7" fillId="6" borderId="14" xfId="0" applyNumberFormat="1"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9" fillId="0" borderId="12" xfId="0" applyFont="1" applyBorder="1"/>
    <xf numFmtId="0" fontId="17" fillId="2" borderId="25" xfId="0" applyFont="1" applyFill="1" applyBorder="1" applyAlignment="1">
      <alignment horizontal="center" vertical="center"/>
    </xf>
    <xf numFmtId="0" fontId="7" fillId="0" borderId="0" xfId="0" applyFont="1" applyBorder="1" applyAlignment="1">
      <alignment vertical="center"/>
    </xf>
    <xf numFmtId="0" fontId="7" fillId="0" borderId="13" xfId="0" applyFont="1" applyBorder="1" applyAlignment="1">
      <alignment vertical="center"/>
    </xf>
    <xf numFmtId="0" fontId="18" fillId="2" borderId="21" xfId="0" applyFont="1" applyFill="1" applyBorder="1" applyAlignment="1">
      <alignment horizontal="left" vertical="center"/>
    </xf>
    <xf numFmtId="0" fontId="18" fillId="2" borderId="40" xfId="0" applyFont="1" applyFill="1" applyBorder="1" applyAlignment="1">
      <alignment horizontal="left" vertical="center"/>
    </xf>
    <xf numFmtId="0" fontId="7" fillId="0" borderId="14" xfId="0" applyFont="1" applyBorder="1" applyAlignment="1">
      <alignment vertical="center"/>
    </xf>
    <xf numFmtId="0" fontId="17" fillId="2" borderId="21" xfId="0" applyFont="1" applyFill="1" applyBorder="1" applyAlignment="1">
      <alignment horizontal="center" vertical="center"/>
    </xf>
    <xf numFmtId="176" fontId="35" fillId="0" borderId="15" xfId="38" applyFont="1" applyBorder="1" applyAlignment="1">
      <alignment horizontal="center" vertical="center" wrapText="1"/>
    </xf>
    <xf numFmtId="176" fontId="14" fillId="0" borderId="15" xfId="38" applyFont="1" applyBorder="1" applyAlignment="1">
      <alignment horizontal="center" vertical="center" wrapText="1"/>
    </xf>
    <xf numFmtId="176" fontId="21" fillId="0" borderId="15" xfId="38" applyFont="1" applyBorder="1" applyAlignment="1">
      <alignment horizontal="justify" vertical="center" wrapText="1"/>
    </xf>
    <xf numFmtId="176" fontId="9" fillId="0" borderId="15" xfId="31" applyNumberFormat="1" applyFont="1" applyBorder="1" applyAlignment="1">
      <alignment horizontal="center" vertical="center"/>
    </xf>
    <xf numFmtId="2" fontId="9" fillId="0" borderId="15" xfId="31" applyNumberFormat="1" applyFont="1" applyFill="1" applyBorder="1" applyAlignment="1">
      <alignment horizontal="center" vertical="center"/>
    </xf>
    <xf numFmtId="0" fontId="36" fillId="0" borderId="15" xfId="0" applyFont="1" applyBorder="1" applyAlignment="1">
      <alignment horizontal="center" vertical="center"/>
    </xf>
    <xf numFmtId="167" fontId="9" fillId="0" borderId="15" xfId="31" applyFont="1" applyFill="1" applyBorder="1" applyAlignment="1">
      <alignment vertical="center"/>
    </xf>
    <xf numFmtId="167" fontId="9" fillId="0" borderId="15" xfId="31" applyFont="1" applyBorder="1" applyAlignment="1">
      <alignment vertical="center"/>
    </xf>
    <xf numFmtId="167" fontId="8" fillId="0" borderId="15" xfId="31" applyFont="1" applyFill="1" applyBorder="1" applyAlignment="1" applyProtection="1">
      <alignment horizontal="right" vertical="center"/>
      <protection locked="0"/>
    </xf>
    <xf numFmtId="176" fontId="8" fillId="0" borderId="15" xfId="0" applyNumberFormat="1" applyFont="1" applyFill="1" applyBorder="1" applyAlignment="1">
      <alignment horizontal="center" vertical="center" wrapText="1"/>
    </xf>
    <xf numFmtId="167" fontId="7" fillId="0" borderId="15" xfId="31" applyFont="1" applyFill="1" applyBorder="1" applyAlignment="1" applyProtection="1">
      <alignment horizontal="center" vertical="center" wrapText="1"/>
      <protection locked="0"/>
    </xf>
    <xf numFmtId="176" fontId="8" fillId="2" borderId="15" xfId="0" applyNumberFormat="1" applyFont="1" applyFill="1" applyBorder="1" applyAlignment="1" applyProtection="1">
      <alignment horizontal="center" vertical="center" wrapText="1"/>
      <protection locked="0"/>
    </xf>
    <xf numFmtId="167" fontId="7" fillId="0" borderId="15" xfId="31" applyFont="1" applyFill="1" applyBorder="1" applyAlignment="1" applyProtection="1">
      <alignment horizontal="right" vertical="center"/>
      <protection locked="0"/>
    </xf>
    <xf numFmtId="176" fontId="7" fillId="0" borderId="15" xfId="0" applyNumberFormat="1" applyFont="1" applyFill="1" applyBorder="1" applyAlignment="1" applyProtection="1">
      <alignment horizontal="center" vertical="center" wrapText="1"/>
      <protection locked="0"/>
    </xf>
    <xf numFmtId="176" fontId="7" fillId="0" borderId="0" xfId="0" applyNumberFormat="1" applyFont="1" applyFill="1" applyBorder="1" applyAlignment="1" applyProtection="1">
      <alignment horizontal="center" vertical="center" wrapText="1"/>
      <protection locked="0"/>
    </xf>
    <xf numFmtId="176" fontId="8" fillId="0" borderId="0" xfId="0" applyNumberFormat="1" applyFont="1" applyFill="1" applyAlignment="1" applyProtection="1">
      <alignment wrapText="1"/>
      <protection locked="0"/>
    </xf>
    <xf numFmtId="0" fontId="8" fillId="10" borderId="15" xfId="0" applyFont="1" applyFill="1" applyBorder="1" applyAlignment="1" applyProtection="1">
      <alignment horizontal="center" vertical="center" wrapText="1"/>
      <protection locked="0"/>
    </xf>
    <xf numFmtId="0" fontId="8" fillId="6" borderId="15" xfId="0" applyFont="1" applyFill="1" applyBorder="1" applyAlignment="1" applyProtection="1">
      <alignment horizontal="center" vertical="center" wrapText="1"/>
      <protection locked="0"/>
    </xf>
    <xf numFmtId="0" fontId="8" fillId="12" borderId="15" xfId="0"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8" fillId="3" borderId="15" xfId="0" applyFont="1" applyFill="1" applyBorder="1" applyAlignment="1" applyProtection="1">
      <alignment horizontal="center" vertical="center" wrapText="1"/>
      <protection locked="0"/>
    </xf>
    <xf numFmtId="3" fontId="39" fillId="0" borderId="0" xfId="0" applyNumberFormat="1" applyFont="1" applyAlignment="1" applyProtection="1">
      <alignment horizontal="right" vertical="center"/>
      <protection locked="0"/>
    </xf>
    <xf numFmtId="0" fontId="39" fillId="0" borderId="0" xfId="0" applyFont="1" applyBorder="1" applyAlignment="1" applyProtection="1">
      <alignment horizontal="right" vertical="center" wrapText="1"/>
      <protection locked="0"/>
    </xf>
    <xf numFmtId="9" fontId="39" fillId="0" borderId="0" xfId="17" applyFont="1" applyFill="1" applyProtection="1">
      <protection locked="0"/>
    </xf>
    <xf numFmtId="0" fontId="8" fillId="11" borderId="15" xfId="0" applyFont="1" applyFill="1" applyBorder="1" applyAlignment="1" applyProtection="1">
      <alignment horizontal="center" vertical="center" wrapText="1"/>
      <protection locked="0"/>
    </xf>
    <xf numFmtId="167" fontId="39" fillId="0" borderId="0" xfId="0" applyNumberFormat="1" applyFont="1" applyBorder="1" applyAlignment="1" applyProtection="1">
      <alignment vertical="center" wrapText="1"/>
      <protection locked="0"/>
    </xf>
    <xf numFmtId="167" fontId="39" fillId="0" borderId="0" xfId="0" applyNumberFormat="1" applyFont="1" applyBorder="1" applyAlignment="1" applyProtection="1">
      <alignment horizontal="justify" vertical="center" wrapText="1"/>
      <protection locked="0"/>
    </xf>
    <xf numFmtId="167" fontId="39" fillId="0" borderId="0" xfId="17" applyNumberFormat="1" applyFont="1" applyFill="1" applyProtection="1">
      <protection locked="0"/>
    </xf>
    <xf numFmtId="167" fontId="39" fillId="0" borderId="0" xfId="17" applyNumberFormat="1" applyFont="1" applyBorder="1" applyAlignment="1" applyProtection="1">
      <alignment horizontal="right" vertical="center"/>
      <protection locked="0"/>
    </xf>
    <xf numFmtId="3" fontId="39" fillId="0" borderId="0" xfId="0" applyNumberFormat="1" applyFont="1" applyFill="1" applyAlignment="1" applyProtection="1">
      <alignment horizontal="right"/>
      <protection locked="0"/>
    </xf>
    <xf numFmtId="165" fontId="0" fillId="0" borderId="0" xfId="3" applyFont="1"/>
    <xf numFmtId="1" fontId="10" fillId="6" borderId="12" xfId="0" applyNumberFormat="1" applyFont="1" applyFill="1" applyBorder="1" applyAlignment="1">
      <alignment horizontal="center" vertical="center" wrapText="1"/>
    </xf>
    <xf numFmtId="1" fontId="10" fillId="6" borderId="13" xfId="0" applyNumberFormat="1" applyFont="1" applyFill="1" applyBorder="1" applyAlignment="1">
      <alignment horizontal="center" vertical="center" wrapText="1"/>
    </xf>
    <xf numFmtId="0" fontId="10" fillId="6" borderId="12" xfId="0" applyFont="1" applyFill="1" applyBorder="1" applyAlignment="1">
      <alignment horizontal="center" vertical="center" textRotation="90" wrapText="1"/>
    </xf>
    <xf numFmtId="49" fontId="10" fillId="6" borderId="12" xfId="0" applyNumberFormat="1" applyFont="1" applyFill="1" applyBorder="1" applyAlignment="1">
      <alignment horizontal="center" vertical="center" textRotation="90" wrapText="1"/>
    </xf>
    <xf numFmtId="0" fontId="10" fillId="6" borderId="2" xfId="0" applyFont="1" applyFill="1" applyBorder="1" applyAlignment="1">
      <alignment horizontal="center" vertical="center" textRotation="90" wrapText="1"/>
    </xf>
    <xf numFmtId="170" fontId="10" fillId="6" borderId="15" xfId="0" applyNumberFormat="1" applyFont="1" applyFill="1" applyBorder="1" applyAlignment="1">
      <alignment vertical="center" wrapText="1"/>
    </xf>
    <xf numFmtId="0" fontId="10" fillId="6" borderId="15" xfId="0"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3" fontId="7" fillId="6" borderId="12" xfId="0" applyNumberFormat="1" applyFont="1" applyFill="1" applyBorder="1" applyAlignment="1" applyProtection="1">
      <alignment horizontal="center" vertical="center" wrapText="1"/>
      <protection locked="0"/>
    </xf>
    <xf numFmtId="3" fontId="7" fillId="6" borderId="13" xfId="0" applyNumberFormat="1" applyFont="1" applyFill="1" applyBorder="1" applyAlignment="1" applyProtection="1">
      <alignment horizontal="center" vertical="center" wrapText="1"/>
      <protection locked="0"/>
    </xf>
    <xf numFmtId="3" fontId="7" fillId="6" borderId="14" xfId="0" applyNumberFormat="1"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justify" vertical="center" wrapText="1"/>
      <protection locked="0"/>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167" fontId="9" fillId="0" borderId="12" xfId="31" applyFont="1" applyFill="1" applyBorder="1" applyAlignment="1">
      <alignment horizontal="center" vertical="center"/>
    </xf>
    <xf numFmtId="167" fontId="9" fillId="0" borderId="13" xfId="31" applyFont="1" applyFill="1" applyBorder="1" applyAlignment="1">
      <alignment horizontal="center" vertical="center"/>
    </xf>
    <xf numFmtId="167" fontId="9" fillId="0" borderId="14" xfId="31" applyFont="1" applyFill="1" applyBorder="1" applyAlignment="1">
      <alignment horizontal="center" vertical="center"/>
    </xf>
    <xf numFmtId="0" fontId="7" fillId="6" borderId="12" xfId="0" applyFont="1" applyFill="1" applyBorder="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34" fillId="9" borderId="15" xfId="0" applyFont="1" applyFill="1" applyBorder="1" applyAlignment="1" applyProtection="1">
      <alignment horizontal="center" vertical="center" wrapText="1"/>
      <protection locked="0"/>
    </xf>
    <xf numFmtId="0" fontId="34" fillId="9" borderId="9" xfId="0" applyFont="1" applyFill="1" applyBorder="1" applyAlignment="1" applyProtection="1">
      <alignment horizontal="center" vertical="center" wrapText="1"/>
      <protection locked="0"/>
    </xf>
    <xf numFmtId="0" fontId="34" fillId="9" borderId="10" xfId="0" applyFont="1" applyFill="1" applyBorder="1" applyAlignment="1" applyProtection="1">
      <alignment horizontal="center" vertical="center" wrapText="1"/>
      <protection locked="0"/>
    </xf>
    <xf numFmtId="0" fontId="34" fillId="9" borderId="11" xfId="0" applyFont="1" applyFill="1" applyBorder="1" applyAlignment="1" applyProtection="1">
      <alignment horizontal="center" vertical="center" wrapText="1"/>
      <protection locked="0"/>
    </xf>
    <xf numFmtId="3" fontId="7" fillId="0" borderId="0"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horizontal="justify" vertical="center" wrapText="1"/>
      <protection locked="0"/>
    </xf>
    <xf numFmtId="0" fontId="8" fillId="2" borderId="11"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center" vertical="center" wrapText="1"/>
      <protection locked="0"/>
    </xf>
    <xf numFmtId="3" fontId="38" fillId="0" borderId="0" xfId="0" applyNumberFormat="1" applyFont="1" applyFill="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9" fontId="9" fillId="2" borderId="12" xfId="2" applyNumberFormat="1" applyFont="1" applyFill="1" applyBorder="1" applyAlignment="1">
      <alignment horizontal="center" vertical="center"/>
    </xf>
    <xf numFmtId="9" fontId="9" fillId="2" borderId="14" xfId="2" applyNumberFormat="1" applyFont="1" applyFill="1" applyBorder="1" applyAlignment="1">
      <alignment horizontal="center" vertical="center"/>
    </xf>
    <xf numFmtId="0" fontId="9" fillId="0" borderId="38" xfId="0" applyFont="1" applyBorder="1" applyAlignment="1">
      <alignment horizontal="justify" vertical="center" wrapText="1"/>
    </xf>
    <xf numFmtId="0" fontId="9" fillId="0" borderId="39" xfId="0" applyFont="1" applyBorder="1" applyAlignment="1">
      <alignment horizontal="justify" vertical="center" wrapText="1"/>
    </xf>
    <xf numFmtId="0" fontId="9" fillId="2" borderId="2" xfId="0" applyFont="1" applyFill="1" applyBorder="1" applyAlignment="1">
      <alignment horizontal="justify" vertical="center" wrapText="1"/>
    </xf>
    <xf numFmtId="0" fontId="9" fillId="2" borderId="7" xfId="0" applyFont="1" applyFill="1" applyBorder="1" applyAlignment="1">
      <alignment horizontal="justify"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9" fillId="2" borderId="15" xfId="0" applyFont="1" applyFill="1" applyBorder="1" applyAlignment="1">
      <alignment horizontal="center" vertical="center"/>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1" fontId="9" fillId="2" borderId="15" xfId="0" applyNumberFormat="1" applyFont="1" applyFill="1" applyBorder="1" applyAlignment="1">
      <alignment horizontal="center" vertical="center" wrapText="1"/>
    </xf>
    <xf numFmtId="14" fontId="9" fillId="2" borderId="12" xfId="0" applyNumberFormat="1" applyFont="1" applyFill="1" applyBorder="1" applyAlignment="1">
      <alignment horizontal="center" vertical="center"/>
    </xf>
    <xf numFmtId="14" fontId="9" fillId="2" borderId="13" xfId="0" applyNumberFormat="1"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171" fontId="10" fillId="6" borderId="2" xfId="0" applyNumberFormat="1" applyFont="1" applyFill="1" applyBorder="1" applyAlignment="1">
      <alignment horizontal="center" vertical="center" wrapText="1"/>
    </xf>
    <xf numFmtId="171" fontId="10" fillId="6" borderId="4" xfId="0" applyNumberFormat="1" applyFont="1" applyFill="1" applyBorder="1" applyAlignment="1">
      <alignment horizontal="center" vertical="center" wrapText="1"/>
    </xf>
    <xf numFmtId="9" fontId="10" fillId="6" borderId="2" xfId="2" applyFont="1" applyFill="1" applyBorder="1" applyAlignment="1">
      <alignment horizontal="center" vertical="center" wrapText="1"/>
    </xf>
    <xf numFmtId="9" fontId="10" fillId="6" borderId="4" xfId="2" applyFont="1" applyFill="1" applyBorder="1" applyAlignment="1">
      <alignment horizontal="center" vertical="center" wrapText="1"/>
    </xf>
    <xf numFmtId="49" fontId="9" fillId="2" borderId="12"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0" fontId="9" fillId="2" borderId="12"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4" xfId="0" applyFont="1" applyFill="1" applyBorder="1" applyAlignment="1">
      <alignment horizontal="justify" vertical="center" wrapText="1"/>
    </xf>
    <xf numFmtId="167" fontId="9" fillId="2" borderId="12" xfId="1" applyFont="1" applyFill="1" applyBorder="1" applyAlignment="1">
      <alignment horizontal="center" vertical="center"/>
    </xf>
    <xf numFmtId="167" fontId="9" fillId="2" borderId="13" xfId="1" applyFont="1" applyFill="1" applyBorder="1" applyAlignment="1">
      <alignment horizontal="center" vertical="center"/>
    </xf>
    <xf numFmtId="167" fontId="9" fillId="2" borderId="14" xfId="1" applyFont="1" applyFill="1" applyBorder="1" applyAlignment="1">
      <alignment horizontal="center" vertical="center"/>
    </xf>
    <xf numFmtId="3" fontId="7" fillId="6" borderId="15" xfId="0" applyNumberFormat="1"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9" fillId="0" borderId="8" xfId="0" applyFont="1" applyBorder="1" applyAlignment="1">
      <alignment horizontal="center"/>
    </xf>
    <xf numFmtId="0" fontId="9" fillId="0" borderId="0" xfId="0" applyFont="1" applyBorder="1" applyAlignment="1">
      <alignment horizontal="center"/>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1" fontId="10" fillId="6" borderId="3" xfId="0" applyNumberFormat="1" applyFont="1" applyFill="1" applyBorder="1" applyAlignment="1">
      <alignment horizontal="center" vertical="center" wrapText="1"/>
    </xf>
    <xf numFmtId="1" fontId="10" fillId="6" borderId="1"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3" xfId="0" applyFont="1" applyFill="1" applyBorder="1" applyAlignment="1">
      <alignment horizontal="center" vertical="center" wrapText="1"/>
    </xf>
    <xf numFmtId="170" fontId="10" fillId="6" borderId="12" xfId="0" applyNumberFormat="1" applyFont="1" applyFill="1" applyBorder="1" applyAlignment="1">
      <alignment horizontal="center" vertical="center" wrapText="1"/>
    </xf>
    <xf numFmtId="170" fontId="10" fillId="6" borderId="13" xfId="0" applyNumberFormat="1" applyFont="1" applyFill="1" applyBorder="1" applyAlignment="1">
      <alignment horizontal="center" vertical="center" wrapText="1"/>
    </xf>
    <xf numFmtId="3" fontId="10" fillId="6" borderId="12" xfId="0" applyNumberFormat="1" applyFont="1" applyFill="1" applyBorder="1" applyAlignment="1">
      <alignment horizontal="center" vertical="center" wrapText="1"/>
    </xf>
    <xf numFmtId="3" fontId="10" fillId="6" borderId="13" xfId="0" applyNumberFormat="1" applyFont="1" applyFill="1" applyBorder="1" applyAlignment="1">
      <alignment horizontal="center" vertical="center" wrapText="1"/>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textRotation="90" wrapText="1"/>
    </xf>
    <xf numFmtId="0" fontId="7" fillId="6" borderId="14" xfId="0" applyFont="1" applyFill="1" applyBorder="1" applyAlignment="1">
      <alignment horizontal="center" vertical="center" textRotation="90" wrapText="1"/>
    </xf>
    <xf numFmtId="170" fontId="10" fillId="6" borderId="2" xfId="0" applyNumberFormat="1" applyFont="1" applyFill="1" applyBorder="1" applyAlignment="1">
      <alignment horizontal="center" vertical="center" wrapText="1"/>
    </xf>
    <xf numFmtId="170" fontId="10" fillId="6" borderId="4" xfId="0" applyNumberFormat="1" applyFont="1" applyFill="1" applyBorder="1" applyAlignment="1">
      <alignment horizontal="center" vertical="center" wrapText="1"/>
    </xf>
    <xf numFmtId="0" fontId="10" fillId="6" borderId="15" xfId="0" applyFont="1" applyFill="1" applyBorder="1" applyAlignment="1">
      <alignment horizontal="center" vertical="center" wrapText="1"/>
    </xf>
    <xf numFmtId="170" fontId="10" fillId="6" borderId="15" xfId="0" applyNumberFormat="1" applyFont="1" applyFill="1" applyBorder="1" applyAlignment="1">
      <alignment horizontal="center" vertical="center" wrapText="1"/>
    </xf>
    <xf numFmtId="0" fontId="10" fillId="6" borderId="9" xfId="0" applyFont="1" applyFill="1" applyBorder="1" applyAlignment="1">
      <alignment horizontal="center" vertical="center" textRotation="90" wrapText="1"/>
    </xf>
    <xf numFmtId="0" fontId="10" fillId="6" borderId="11" xfId="0" applyFont="1" applyFill="1" applyBorder="1" applyAlignment="1">
      <alignment horizontal="center" vertical="center" textRotation="90" wrapText="1"/>
    </xf>
    <xf numFmtId="49" fontId="10" fillId="6" borderId="9" xfId="0" applyNumberFormat="1" applyFont="1" applyFill="1" applyBorder="1" applyAlignment="1">
      <alignment horizontal="center" vertical="center" textRotation="90" wrapText="1"/>
    </xf>
    <xf numFmtId="49" fontId="10" fillId="6" borderId="11" xfId="0" applyNumberFormat="1" applyFont="1" applyFill="1" applyBorder="1" applyAlignment="1">
      <alignment horizontal="center" vertical="center" textRotation="90" wrapText="1"/>
    </xf>
    <xf numFmtId="0" fontId="7" fillId="6" borderId="2" xfId="0" applyFont="1" applyFill="1" applyBorder="1" applyAlignment="1">
      <alignment horizontal="center" vertical="center" textRotation="90" wrapText="1"/>
    </xf>
    <xf numFmtId="0" fontId="7" fillId="6" borderId="3" xfId="0" applyFont="1" applyFill="1" applyBorder="1" applyAlignment="1">
      <alignment horizontal="center" vertical="center" textRotation="90" wrapText="1"/>
    </xf>
    <xf numFmtId="0" fontId="7" fillId="6" borderId="7"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3" fontId="7" fillId="6" borderId="9" xfId="0" applyNumberFormat="1" applyFont="1" applyFill="1" applyBorder="1" applyAlignment="1">
      <alignment horizontal="center" vertical="center" wrapText="1"/>
    </xf>
    <xf numFmtId="3" fontId="7" fillId="6" borderId="10" xfId="0" applyNumberFormat="1" applyFont="1" applyFill="1" applyBorder="1" applyAlignment="1">
      <alignment horizontal="center" vertical="center" wrapText="1"/>
    </xf>
    <xf numFmtId="3" fontId="7" fillId="6" borderId="11"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171" fontId="10" fillId="6" borderId="7" xfId="0" applyNumberFormat="1" applyFont="1" applyFill="1" applyBorder="1" applyAlignment="1">
      <alignment horizontal="center" vertical="center" wrapText="1"/>
    </xf>
    <xf numFmtId="171" fontId="10" fillId="6" borderId="6" xfId="0" applyNumberFormat="1" applyFont="1" applyFill="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5" xfId="0" applyFont="1" applyBorder="1" applyAlignment="1">
      <alignment horizontal="center" vertical="center" wrapText="1"/>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21" xfId="0" applyFont="1" applyBorder="1" applyAlignment="1">
      <alignment horizontal="center" vertical="center"/>
    </xf>
    <xf numFmtId="0" fontId="17" fillId="6" borderId="12"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5" xfId="0" applyFont="1" applyFill="1" applyBorder="1" applyAlignment="1">
      <alignment horizontal="center" vertical="center" wrapText="1"/>
    </xf>
    <xf numFmtId="3" fontId="17" fillId="6" borderId="15" xfId="0" applyNumberFormat="1" applyFont="1" applyFill="1" applyBorder="1" applyAlignment="1">
      <alignment horizontal="center" vertical="center" wrapText="1"/>
    </xf>
    <xf numFmtId="176" fontId="33" fillId="6" borderId="35" xfId="22" applyFont="1" applyFill="1" applyBorder="1" applyAlignment="1">
      <alignment horizontal="center" vertical="center"/>
    </xf>
    <xf numFmtId="176" fontId="33" fillId="6" borderId="36" xfId="22" applyFont="1" applyFill="1" applyBorder="1" applyAlignment="1">
      <alignment horizontal="center" vertical="center"/>
    </xf>
    <xf numFmtId="176" fontId="33" fillId="6" borderId="37" xfId="22" applyFont="1" applyFill="1" applyBorder="1" applyAlignment="1">
      <alignment horizontal="center" vertical="center"/>
    </xf>
    <xf numFmtId="9" fontId="17" fillId="6" borderId="15" xfId="17"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1" xfId="0" applyFont="1" applyFill="1" applyBorder="1" applyAlignment="1">
      <alignment horizontal="center" vertical="center" wrapText="1"/>
    </xf>
    <xf numFmtId="14" fontId="9" fillId="2" borderId="14" xfId="0" applyNumberFormat="1" applyFont="1" applyFill="1" applyBorder="1" applyAlignment="1">
      <alignment horizontal="center" vertical="center"/>
    </xf>
    <xf numFmtId="177" fontId="9" fillId="2" borderId="13" xfId="0" applyNumberFormat="1" applyFont="1" applyFill="1" applyBorder="1" applyAlignment="1">
      <alignment horizontal="center" vertical="center" wrapText="1"/>
    </xf>
    <xf numFmtId="177" fontId="9" fillId="2" borderId="14"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9" fontId="9" fillId="2" borderId="14" xfId="2" applyFont="1" applyFill="1" applyBorder="1" applyAlignment="1">
      <alignment horizontal="center" vertical="center" wrapText="1"/>
    </xf>
    <xf numFmtId="178" fontId="9" fillId="2" borderId="13" xfId="37" applyNumberFormat="1" applyFont="1" applyFill="1" applyBorder="1" applyAlignment="1">
      <alignment horizontal="center" vertical="center" wrapText="1"/>
    </xf>
    <xf numFmtId="178" fontId="9" fillId="2" borderId="14" xfId="37" applyNumberFormat="1" applyFont="1" applyFill="1" applyBorder="1" applyAlignment="1">
      <alignment horizontal="center" vertical="center" wrapText="1"/>
    </xf>
    <xf numFmtId="1" fontId="10" fillId="6" borderId="15" xfId="0" applyNumberFormat="1" applyFont="1" applyFill="1" applyBorder="1" applyAlignment="1">
      <alignment horizontal="center" vertical="center" wrapText="1"/>
    </xf>
    <xf numFmtId="9" fontId="10" fillId="6" borderId="15" xfId="2"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7" borderId="2" xfId="0" applyFont="1" applyFill="1" applyBorder="1" applyAlignment="1">
      <alignment horizontal="left" vertical="center"/>
    </xf>
    <xf numFmtId="0" fontId="17" fillId="7" borderId="3" xfId="0" applyFont="1" applyFill="1" applyBorder="1" applyAlignment="1">
      <alignment horizontal="left" vertical="center"/>
    </xf>
    <xf numFmtId="0" fontId="17" fillId="7" borderId="7" xfId="0" applyFont="1" applyFill="1" applyBorder="1" applyAlignment="1">
      <alignment horizontal="left" vertical="center"/>
    </xf>
    <xf numFmtId="0" fontId="17" fillId="7" borderId="6" xfId="0" applyFont="1" applyFill="1" applyBorder="1" applyAlignment="1">
      <alignment horizontal="left" vertical="center"/>
    </xf>
    <xf numFmtId="0" fontId="24" fillId="0" borderId="15" xfId="0" applyFont="1" applyBorder="1" applyAlignment="1">
      <alignment horizontal="center" vertical="center"/>
    </xf>
    <xf numFmtId="0" fontId="18" fillId="7" borderId="2" xfId="0" applyFont="1" applyFill="1" applyBorder="1" applyAlignment="1">
      <alignment horizontal="left"/>
    </xf>
    <xf numFmtId="0" fontId="18" fillId="7" borderId="3" xfId="0" applyFont="1" applyFill="1" applyBorder="1" applyAlignment="1">
      <alignment horizontal="left"/>
    </xf>
    <xf numFmtId="0" fontId="18" fillId="7" borderId="7" xfId="0" applyFont="1" applyFill="1" applyBorder="1" applyAlignment="1">
      <alignment horizontal="left"/>
    </xf>
    <xf numFmtId="0" fontId="18" fillId="7" borderId="6" xfId="0" applyFont="1" applyFill="1" applyBorder="1" applyAlignment="1">
      <alignment horizontal="left"/>
    </xf>
    <xf numFmtId="0" fontId="17" fillId="7" borderId="2" xfId="0" applyFont="1" applyFill="1" applyBorder="1" applyAlignment="1">
      <alignment horizontal="left" vertical="distributed"/>
    </xf>
    <xf numFmtId="0" fontId="17" fillId="7" borderId="3" xfId="0" applyFont="1" applyFill="1" applyBorder="1" applyAlignment="1">
      <alignment horizontal="left" vertical="distributed"/>
    </xf>
    <xf numFmtId="0" fontId="17" fillId="7" borderId="7" xfId="0" applyFont="1" applyFill="1" applyBorder="1" applyAlignment="1">
      <alignment horizontal="left" vertical="distributed"/>
    </xf>
    <xf numFmtId="0" fontId="17" fillId="7" borderId="6" xfId="0" applyFont="1" applyFill="1" applyBorder="1" applyAlignment="1">
      <alignment horizontal="left" vertical="distributed"/>
    </xf>
    <xf numFmtId="0" fontId="26" fillId="0" borderId="2" xfId="0" applyFont="1" applyBorder="1" applyAlignment="1">
      <alignment horizontal="center"/>
    </xf>
    <xf numFmtId="0" fontId="26" fillId="0" borderId="8"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Alignment="1">
      <alignment horizontal="center"/>
    </xf>
    <xf numFmtId="0" fontId="26" fillId="0" borderId="1" xfId="0" applyFont="1" applyBorder="1" applyAlignment="1">
      <alignment horizontal="center"/>
    </xf>
    <xf numFmtId="0" fontId="30"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1" xfId="0" applyFont="1" applyBorder="1" applyAlignment="1">
      <alignment horizontal="center" vertical="center" wrapText="1"/>
    </xf>
    <xf numFmtId="170" fontId="30" fillId="8" borderId="9" xfId="0" applyNumberFormat="1" applyFont="1" applyFill="1" applyBorder="1" applyAlignment="1">
      <alignment horizontal="center" vertical="center"/>
    </xf>
    <xf numFmtId="170" fontId="30" fillId="8" borderId="10" xfId="0" applyNumberFormat="1" applyFont="1" applyFill="1" applyBorder="1" applyAlignment="1">
      <alignment horizontal="center" vertical="center"/>
    </xf>
    <xf numFmtId="170" fontId="30" fillId="8" borderId="2" xfId="0" applyNumberFormat="1" applyFont="1" applyFill="1" applyBorder="1" applyAlignment="1">
      <alignment horizontal="center" vertical="center" wrapText="1"/>
    </xf>
    <xf numFmtId="170" fontId="30" fillId="8" borderId="3" xfId="0" applyNumberFormat="1" applyFont="1" applyFill="1" applyBorder="1" applyAlignment="1">
      <alignment horizontal="center" vertical="center" wrapText="1"/>
    </xf>
    <xf numFmtId="0" fontId="30" fillId="8" borderId="12"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28" fillId="0" borderId="15" xfId="0" applyFont="1" applyBorder="1" applyAlignment="1">
      <alignment horizontal="center"/>
    </xf>
    <xf numFmtId="0" fontId="27" fillId="0" borderId="15" xfId="0" applyFont="1" applyBorder="1" applyAlignment="1">
      <alignment horizontal="center" vertical="center"/>
    </xf>
    <xf numFmtId="0" fontId="27" fillId="7" borderId="9" xfId="0" applyFont="1" applyFill="1" applyBorder="1" applyAlignment="1">
      <alignment horizontal="center" vertical="center"/>
    </xf>
    <xf numFmtId="0" fontId="27" fillId="7" borderId="11" xfId="0" applyFont="1" applyFill="1" applyBorder="1" applyAlignment="1">
      <alignment horizontal="center" vertical="center"/>
    </xf>
    <xf numFmtId="0" fontId="27" fillId="0" borderId="15" xfId="0" applyFont="1" applyBorder="1" applyAlignment="1">
      <alignment horizontal="center" vertical="center" wrapText="1"/>
    </xf>
    <xf numFmtId="0" fontId="28" fillId="7" borderId="2" xfId="0" applyFont="1" applyFill="1" applyBorder="1" applyAlignment="1">
      <alignment horizontal="left" vertical="center"/>
    </xf>
    <xf numFmtId="0" fontId="28" fillId="7" borderId="3" xfId="0" applyFont="1" applyFill="1" applyBorder="1" applyAlignment="1">
      <alignment horizontal="left" vertical="center"/>
    </xf>
    <xf numFmtId="0" fontId="28" fillId="7" borderId="4" xfId="0" applyFont="1" applyFill="1" applyBorder="1" applyAlignment="1">
      <alignment horizontal="left" vertical="center"/>
    </xf>
    <xf numFmtId="0" fontId="28" fillId="7" borderId="1" xfId="0" applyFont="1" applyFill="1" applyBorder="1" applyAlignment="1">
      <alignment horizontal="left" vertical="center"/>
    </xf>
    <xf numFmtId="0" fontId="28" fillId="7" borderId="14" xfId="0" applyFont="1" applyFill="1" applyBorder="1" applyAlignment="1">
      <alignment horizontal="left" vertical="center"/>
    </xf>
    <xf numFmtId="0" fontId="27" fillId="7" borderId="15" xfId="0" applyFont="1" applyFill="1" applyBorder="1" applyAlignment="1">
      <alignment horizontal="left" vertical="distributed"/>
    </xf>
    <xf numFmtId="0" fontId="27" fillId="0" borderId="32" xfId="0" applyFont="1" applyBorder="1" applyAlignment="1">
      <alignment horizontal="center"/>
    </xf>
    <xf numFmtId="0" fontId="27" fillId="0" borderId="33" xfId="0" applyFont="1" applyBorder="1" applyAlignment="1">
      <alignment horizontal="center"/>
    </xf>
    <xf numFmtId="0" fontId="27" fillId="0" borderId="34" xfId="0" applyFont="1" applyBorder="1" applyAlignment="1">
      <alignment horizontal="center"/>
    </xf>
    <xf numFmtId="0" fontId="0" fillId="0" borderId="0" xfId="0" applyAlignment="1">
      <alignment horizontal="center" wrapText="1"/>
    </xf>
    <xf numFmtId="0" fontId="35" fillId="0" borderId="15" xfId="38" applyNumberFormat="1" applyFont="1" applyBorder="1" applyAlignment="1">
      <alignment horizontal="center" vertical="center" wrapText="1"/>
    </xf>
    <xf numFmtId="0" fontId="9" fillId="0" borderId="15" xfId="31" applyNumberFormat="1" applyFont="1" applyBorder="1" applyAlignment="1">
      <alignment horizontal="center" vertical="center"/>
    </xf>
    <xf numFmtId="0" fontId="8" fillId="0" borderId="15"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78" fontId="10" fillId="0" borderId="15" xfId="0" applyNumberFormat="1" applyFont="1" applyBorder="1"/>
    <xf numFmtId="9" fontId="10" fillId="0" borderId="15" xfId="2" applyFont="1" applyBorder="1" applyAlignment="1">
      <alignment horizontal="center"/>
    </xf>
    <xf numFmtId="0" fontId="22" fillId="0" borderId="15"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5" fillId="13" borderId="15" xfId="0" applyFont="1" applyFill="1" applyBorder="1" applyAlignment="1">
      <alignment horizontal="center"/>
    </xf>
    <xf numFmtId="0" fontId="25" fillId="13" borderId="12" xfId="0" applyFont="1" applyFill="1" applyBorder="1" applyAlignment="1">
      <alignment horizontal="center" vertical="center" wrapText="1"/>
    </xf>
    <xf numFmtId="0" fontId="25" fillId="13" borderId="15" xfId="0" applyFont="1" applyFill="1" applyBorder="1" applyAlignment="1">
      <alignment horizontal="center" vertical="center"/>
    </xf>
    <xf numFmtId="0" fontId="25" fillId="13" borderId="9" xfId="0" applyFont="1" applyFill="1" applyBorder="1" applyAlignment="1">
      <alignment horizontal="center" vertical="center"/>
    </xf>
    <xf numFmtId="0" fontId="25" fillId="13" borderId="15" xfId="0" applyFont="1" applyFill="1" applyBorder="1" applyAlignment="1">
      <alignment horizontal="center" vertical="center"/>
    </xf>
    <xf numFmtId="0" fontId="25" fillId="13" borderId="14" xfId="0" applyFont="1" applyFill="1" applyBorder="1" applyAlignment="1">
      <alignment horizontal="center" vertical="center" wrapText="1"/>
    </xf>
    <xf numFmtId="0" fontId="25" fillId="13" borderId="9" xfId="0" applyFont="1" applyFill="1" applyBorder="1" applyAlignment="1">
      <alignment horizontal="center" vertical="center"/>
    </xf>
    <xf numFmtId="9" fontId="39" fillId="0" borderId="0" xfId="2" applyFont="1" applyFill="1" applyAlignment="1" applyProtection="1">
      <alignment horizontal="center"/>
      <protection locked="0"/>
    </xf>
  </cellXfs>
  <cellStyles count="39">
    <cellStyle name="Excel Built-in Normal 2" xfId="14"/>
    <cellStyle name="KPT04" xfId="5"/>
    <cellStyle name="KPT04 2" xfId="29"/>
    <cellStyle name="Millares" xfId="1" builtinId="3"/>
    <cellStyle name="Millares [0]" xfId="37" builtinId="6"/>
    <cellStyle name="Millares [0] 2" xfId="3"/>
    <cellStyle name="Millares [0] 3" xfId="19"/>
    <cellStyle name="Millares 2" xfId="10"/>
    <cellStyle name="Millares 2 2" xfId="4"/>
    <cellStyle name="Millares 2 2 2" xfId="13"/>
    <cellStyle name="Millares 2 2 2 2" xfId="31"/>
    <cellStyle name="Millares 3 2" xfId="20"/>
    <cellStyle name="Millares 3 3" xfId="16"/>
    <cellStyle name="Millares 4" xfId="15"/>
    <cellStyle name="Millares 6" xfId="18"/>
    <cellStyle name="Moneda [0] 2" xfId="8"/>
    <cellStyle name="Moneda [0] 2 2" xfId="21"/>
    <cellStyle name="Moneda 2" xfId="9"/>
    <cellStyle name="Moneda 2 4" xfId="28"/>
    <cellStyle name="Moneda 3" xfId="7"/>
    <cellStyle name="Moneda 4" xfId="26"/>
    <cellStyle name="Moneda 5" xfId="32"/>
    <cellStyle name="Moneda 6" xfId="33"/>
    <cellStyle name="Moneda 7" xfId="34"/>
    <cellStyle name="Moneda 8" xfId="36"/>
    <cellStyle name="Moneda 9" xfId="35"/>
    <cellStyle name="Normal" xfId="0" builtinId="0"/>
    <cellStyle name="Normal 2" xfId="6"/>
    <cellStyle name="Normal 2 2" xfId="12"/>
    <cellStyle name="Normal 2 2 2" xfId="30"/>
    <cellStyle name="Normal 2 2 2 3" xfId="38"/>
    <cellStyle name="Normal 2 3" xfId="22"/>
    <cellStyle name="Normal 3" xfId="27"/>
    <cellStyle name="Normal 3 2" xfId="23"/>
    <cellStyle name="Normal 7" xfId="11"/>
    <cellStyle name="Porcentaje" xfId="2" builtinId="5"/>
    <cellStyle name="Porcentaje 2 2" xfId="17"/>
    <cellStyle name="Porcentaje 2 2 2" xfId="24"/>
    <cellStyle name="Porcentaje 2 3" xfId="25"/>
  </cellStyles>
  <dxfs count="10">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'Metas Producto F-PLA-47'!$F$23</c:f>
              <c:strCache>
                <c:ptCount val="1"/>
                <c:pt idx="0">
                  <c:v>Metas</c:v>
                </c:pt>
              </c:strCache>
            </c:strRef>
          </c:tx>
          <c:spPr>
            <a:solidFill>
              <a:schemeClr val="accent1"/>
            </a:solidFill>
            <a:ln>
              <a:noFill/>
            </a:ln>
            <a:effectLst/>
          </c:spPr>
          <c:invertIfNegative val="0"/>
          <c:dPt>
            <c:idx val="0"/>
            <c:invertIfNegative val="0"/>
            <c:bubble3D val="0"/>
            <c:spPr>
              <a:solidFill>
                <a:srgbClr val="00B050"/>
              </a:solidFill>
              <a:ln>
                <a:noFill/>
              </a:ln>
              <a:effectLst/>
            </c:spPr>
            <c:extLst xmlns:c16r2="http://schemas.microsoft.com/office/drawing/2015/06/chart">
              <c:ext xmlns:c16="http://schemas.microsoft.com/office/drawing/2014/chart" uri="{C3380CC4-5D6E-409C-BE32-E72D297353CC}">
                <c16:uniqueId val="{00000001-63E3-489D-8556-9CDEB31BD44A}"/>
              </c:ext>
            </c:extLst>
          </c:dPt>
          <c:dPt>
            <c:idx val="3"/>
            <c:invertIfNegative val="0"/>
            <c:bubble3D val="0"/>
            <c:spPr>
              <a:solidFill>
                <a:srgbClr val="FFC000"/>
              </a:solidFill>
              <a:ln>
                <a:noFill/>
              </a:ln>
              <a:effectLst/>
            </c:spPr>
          </c:dPt>
          <c:dPt>
            <c:idx val="5"/>
            <c:invertIfNegative val="0"/>
            <c:bubble3D val="0"/>
            <c:spPr>
              <a:solidFill>
                <a:schemeClr val="tx2">
                  <a:lumMod val="60000"/>
                  <a:lumOff val="40000"/>
                </a:schemeClr>
              </a:solidFill>
              <a:ln>
                <a:noFill/>
              </a:ln>
              <a:effectLst/>
            </c:spPr>
          </c:dPt>
          <c:cat>
            <c:strRef>
              <c:f>'Metas Producto F-PLA-47'!$E$24:$E$29</c:f>
              <c:strCache>
                <c:ptCount val="6"/>
                <c:pt idx="0">
                  <c:v>Sobresaliente  (Entre 80%-100%) </c:v>
                </c:pt>
                <c:pt idx="1">
                  <c:v>Satisfactorio (Entre 70% -79,99%)</c:v>
                </c:pt>
                <c:pt idx="2">
                  <c:v>Medio (Entre 60%-69,99%)</c:v>
                </c:pt>
                <c:pt idx="3">
                  <c:v>Bajo (Entre 40% - 59,99%)</c:v>
                </c:pt>
                <c:pt idx="4">
                  <c:v>Critico (Entre 0% - 39,99%)</c:v>
                </c:pt>
                <c:pt idx="5">
                  <c:v>Total</c:v>
                </c:pt>
              </c:strCache>
            </c:strRef>
          </c:cat>
          <c:val>
            <c:numRef>
              <c:f>'Metas Producto F-PLA-47'!$F$24:$F$29</c:f>
              <c:numCache>
                <c:formatCode>General</c:formatCode>
                <c:ptCount val="6"/>
                <c:pt idx="0">
                  <c:v>2</c:v>
                </c:pt>
                <c:pt idx="3">
                  <c:v>2</c:v>
                </c:pt>
                <c:pt idx="5">
                  <c:v>4</c:v>
                </c:pt>
              </c:numCache>
            </c:numRef>
          </c:val>
          <c:extLst xmlns:c16r2="http://schemas.microsoft.com/office/drawing/2015/06/chart">
            <c:ext xmlns:c16="http://schemas.microsoft.com/office/drawing/2014/chart" uri="{C3380CC4-5D6E-409C-BE32-E72D297353CC}">
              <c16:uniqueId val="{00000004-63E3-489D-8556-9CDEB31BD44A}"/>
            </c:ext>
          </c:extLst>
        </c:ser>
        <c:ser>
          <c:idx val="1"/>
          <c:order val="1"/>
          <c:tx>
            <c:strRef>
              <c:f>'Metas Producto F-PLA-47'!$G$23</c:f>
              <c:strCache>
                <c:ptCount val="1"/>
                <c:pt idx="0">
                  <c:v>%</c:v>
                </c:pt>
              </c:strCache>
            </c:strRef>
          </c:tx>
          <c:spPr>
            <a:noFill/>
            <a:ln>
              <a:noFill/>
            </a:ln>
            <a:effectLst/>
          </c:spPr>
          <c:invertIfNegative val="0"/>
          <c:cat>
            <c:strRef>
              <c:f>'Metas Producto F-PLA-47'!$E$24:$E$29</c:f>
              <c:strCache>
                <c:ptCount val="6"/>
                <c:pt idx="0">
                  <c:v>Sobresaliente  (Entre 80%-100%) </c:v>
                </c:pt>
                <c:pt idx="1">
                  <c:v>Satisfactorio (Entre 70% -79,99%)</c:v>
                </c:pt>
                <c:pt idx="2">
                  <c:v>Medio (Entre 60%-69,99%)</c:v>
                </c:pt>
                <c:pt idx="3">
                  <c:v>Bajo (Entre 40% - 59,99%)</c:v>
                </c:pt>
                <c:pt idx="4">
                  <c:v>Critico (Entre 0% - 39,99%)</c:v>
                </c:pt>
                <c:pt idx="5">
                  <c:v>Total</c:v>
                </c:pt>
              </c:strCache>
            </c:strRef>
          </c:cat>
          <c:val>
            <c:numRef>
              <c:f>'Metas Producto F-PLA-47'!$G$24:$G$29</c:f>
              <c:numCache>
                <c:formatCode>0%</c:formatCode>
                <c:ptCount val="6"/>
                <c:pt idx="0">
                  <c:v>0.5</c:v>
                </c:pt>
                <c:pt idx="3">
                  <c:v>0.5</c:v>
                </c:pt>
                <c:pt idx="5">
                  <c:v>1</c:v>
                </c:pt>
              </c:numCache>
            </c:numRef>
          </c:val>
          <c:extLst xmlns:c16r2="http://schemas.microsoft.com/office/drawing/2015/06/chart">
            <c:ext xmlns:c16="http://schemas.microsoft.com/office/drawing/2014/chart" uri="{C3380CC4-5D6E-409C-BE32-E72D297353CC}">
              <c16:uniqueId val="{00000005-63E3-489D-8556-9CDEB31BD44A}"/>
            </c:ext>
          </c:extLst>
        </c:ser>
        <c:dLbls>
          <c:showLegendKey val="0"/>
          <c:showVal val="0"/>
          <c:showCatName val="0"/>
          <c:showSerName val="0"/>
          <c:showPercent val="0"/>
          <c:showBubbleSize val="0"/>
        </c:dLbls>
        <c:gapWidth val="219"/>
        <c:overlap val="-27"/>
        <c:axId val="255049568"/>
        <c:axId val="255037776"/>
      </c:barChart>
      <c:catAx>
        <c:axId val="2550495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037776"/>
        <c:crosses val="autoZero"/>
        <c:auto val="1"/>
        <c:lblAlgn val="ctr"/>
        <c:lblOffset val="100"/>
        <c:noMultiLvlLbl val="0"/>
      </c:catAx>
      <c:valAx>
        <c:axId val="255037776"/>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50495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'Metas Producto F-PLA-47'!$Q$27</c:f>
              <c:strCache>
                <c:ptCount val="1"/>
                <c:pt idx="0">
                  <c:v>Valor</c:v>
                </c:pt>
              </c:strCache>
            </c:strRef>
          </c:tx>
          <c:spPr>
            <a:solidFill>
              <a:schemeClr val="accent1"/>
            </a:solidFill>
            <a:ln>
              <a:noFill/>
            </a:ln>
            <a:effectLst/>
            <a:sp3d/>
          </c:spPr>
          <c:invertIfNegative val="0"/>
          <c:dPt>
            <c:idx val="0"/>
            <c:invertIfNegative val="0"/>
            <c:bubble3D val="0"/>
            <c:spPr>
              <a:solidFill>
                <a:schemeClr val="accent6">
                  <a:lumMod val="75000"/>
                </a:schemeClr>
              </a:solidFill>
              <a:ln>
                <a:noFill/>
              </a:ln>
              <a:effectLst/>
              <a:sp3d/>
            </c:spPr>
            <c:extLst xmlns:c16r2="http://schemas.microsoft.com/office/drawing/2015/06/chart">
              <c:ext xmlns:c16="http://schemas.microsoft.com/office/drawing/2014/chart" uri="{C3380CC4-5D6E-409C-BE32-E72D297353CC}">
                <c16:uniqueId val="{00000001-EFAD-4235-839F-3579C27F882A}"/>
              </c:ext>
            </c:extLst>
          </c:dPt>
          <c:dPt>
            <c:idx val="1"/>
            <c:invertIfNegative val="0"/>
            <c:bubble3D val="0"/>
            <c:spPr>
              <a:solidFill>
                <a:srgbClr val="FFC000"/>
              </a:solidFill>
              <a:ln>
                <a:noFill/>
              </a:ln>
              <a:effectLst/>
              <a:sp3d/>
            </c:spPr>
            <c:extLst xmlns:c16r2="http://schemas.microsoft.com/office/drawing/2015/06/chart">
              <c:ext xmlns:c16="http://schemas.microsoft.com/office/drawing/2014/chart" uri="{C3380CC4-5D6E-409C-BE32-E72D297353CC}">
                <c16:uniqueId val="{00000003-EFAD-4235-839F-3579C27F882A}"/>
              </c:ext>
            </c:extLst>
          </c:dPt>
          <c:dPt>
            <c:idx val="2"/>
            <c:invertIfNegative val="0"/>
            <c:bubble3D val="0"/>
            <c:spPr>
              <a:solidFill>
                <a:schemeClr val="tx2">
                  <a:lumMod val="75000"/>
                </a:schemeClr>
              </a:solidFill>
              <a:ln>
                <a:noFill/>
              </a:ln>
              <a:effectLst/>
              <a:sp3d/>
            </c:spPr>
            <c:extLst xmlns:c16r2="http://schemas.microsoft.com/office/drawing/2015/06/chart">
              <c:ext xmlns:c16="http://schemas.microsoft.com/office/drawing/2014/chart" uri="{C3380CC4-5D6E-409C-BE32-E72D297353CC}">
                <c16:uniqueId val="{00000005-EFAD-4235-839F-3579C27F882A}"/>
              </c:ext>
            </c:extLst>
          </c:dPt>
          <c:dPt>
            <c:idx val="3"/>
            <c:invertIfNegative val="0"/>
            <c:bubble3D val="0"/>
            <c:spPr>
              <a:solidFill>
                <a:schemeClr val="accent2">
                  <a:lumMod val="75000"/>
                </a:schemeClr>
              </a:solidFill>
              <a:ln>
                <a:noFill/>
              </a:ln>
              <a:effectLst/>
              <a:sp3d/>
            </c:spPr>
            <c:extLst xmlns:c16r2="http://schemas.microsoft.com/office/drawing/2015/06/chart">
              <c:ext xmlns:c16="http://schemas.microsoft.com/office/drawing/2014/chart" uri="{C3380CC4-5D6E-409C-BE32-E72D297353CC}">
                <c16:uniqueId val="{00000007-EFAD-4235-839F-3579C27F882A}"/>
              </c:ext>
            </c:extLst>
          </c:dPt>
          <c:cat>
            <c:strRef>
              <c:f>'Metas Producto F-PLA-47'!$P$28:$P$31</c:f>
              <c:strCache>
                <c:ptCount val="4"/>
                <c:pt idx="0">
                  <c:v>Definitivo</c:v>
                </c:pt>
                <c:pt idx="1">
                  <c:v>Compromisos</c:v>
                </c:pt>
                <c:pt idx="2">
                  <c:v>Obligaciones</c:v>
                </c:pt>
                <c:pt idx="3">
                  <c:v>Disponible</c:v>
                </c:pt>
              </c:strCache>
            </c:strRef>
          </c:cat>
          <c:val>
            <c:numRef>
              <c:f>'Metas Producto F-PLA-47'!$Q$28:$Q$31</c:f>
              <c:numCache>
                <c:formatCode>_-* #,##0.00_-;\-* #,##0.00_-;_-* "-"??_-;_-@_-</c:formatCode>
                <c:ptCount val="4"/>
                <c:pt idx="0">
                  <c:v>107000000</c:v>
                </c:pt>
                <c:pt idx="1">
                  <c:v>52352000</c:v>
                </c:pt>
                <c:pt idx="2">
                  <c:v>52352000</c:v>
                </c:pt>
                <c:pt idx="3">
                  <c:v>54648000</c:v>
                </c:pt>
              </c:numCache>
            </c:numRef>
          </c:val>
          <c:extLst xmlns:c16r2="http://schemas.microsoft.com/office/drawing/2015/06/chart">
            <c:ext xmlns:c16="http://schemas.microsoft.com/office/drawing/2014/chart" uri="{C3380CC4-5D6E-409C-BE32-E72D297353CC}">
              <c16:uniqueId val="{00000008-EFAD-4235-839F-3579C27F882A}"/>
            </c:ext>
          </c:extLst>
        </c:ser>
        <c:ser>
          <c:idx val="1"/>
          <c:order val="1"/>
          <c:tx>
            <c:strRef>
              <c:f>'Metas Producto F-PLA-47'!$R$27</c:f>
              <c:strCache>
                <c:ptCount val="1"/>
                <c:pt idx="0">
                  <c:v>Porcentaje</c:v>
                </c:pt>
              </c:strCache>
            </c:strRef>
          </c:tx>
          <c:spPr>
            <a:noFill/>
            <a:ln>
              <a:noFill/>
            </a:ln>
            <a:effectLst/>
            <a:sp3d/>
          </c:spPr>
          <c:invertIfNegative val="0"/>
          <c:cat>
            <c:strRef>
              <c:f>'Metas Producto F-PLA-47'!$P$28:$P$31</c:f>
              <c:strCache>
                <c:ptCount val="4"/>
                <c:pt idx="0">
                  <c:v>Definitivo</c:v>
                </c:pt>
                <c:pt idx="1">
                  <c:v>Compromisos</c:v>
                </c:pt>
                <c:pt idx="2">
                  <c:v>Obligaciones</c:v>
                </c:pt>
                <c:pt idx="3">
                  <c:v>Disponible</c:v>
                </c:pt>
              </c:strCache>
            </c:strRef>
          </c:cat>
          <c:val>
            <c:numRef>
              <c:f>'Metas Producto F-PLA-47'!$R$28:$R$31</c:f>
              <c:numCache>
                <c:formatCode>0%</c:formatCode>
                <c:ptCount val="4"/>
                <c:pt idx="0">
                  <c:v>1</c:v>
                </c:pt>
                <c:pt idx="1">
                  <c:v>0.4892710280373832</c:v>
                </c:pt>
                <c:pt idx="2">
                  <c:v>0.4892710280373832</c:v>
                </c:pt>
                <c:pt idx="3">
                  <c:v>0.5107289719626168</c:v>
                </c:pt>
              </c:numCache>
            </c:numRef>
          </c:val>
          <c:extLst xmlns:c16r2="http://schemas.microsoft.com/office/drawing/2015/06/chart">
            <c:ext xmlns:c16="http://schemas.microsoft.com/office/drawing/2014/chart" uri="{C3380CC4-5D6E-409C-BE32-E72D297353CC}">
              <c16:uniqueId val="{00000009-EFAD-4235-839F-3579C27F882A}"/>
            </c:ext>
          </c:extLst>
        </c:ser>
        <c:dLbls>
          <c:showLegendKey val="0"/>
          <c:showVal val="0"/>
          <c:showCatName val="0"/>
          <c:showSerName val="0"/>
          <c:showPercent val="0"/>
          <c:showBubbleSize val="0"/>
        </c:dLbls>
        <c:gapWidth val="150"/>
        <c:shape val="box"/>
        <c:axId val="254536024"/>
        <c:axId val="255121880"/>
        <c:axId val="0"/>
      </c:bar3DChart>
      <c:catAx>
        <c:axId val="2545360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55121880"/>
        <c:crosses val="autoZero"/>
        <c:auto val="1"/>
        <c:lblAlgn val="ctr"/>
        <c:lblOffset val="100"/>
        <c:noMultiLvlLbl val="0"/>
      </c:catAx>
      <c:valAx>
        <c:axId val="255121880"/>
        <c:scaling>
          <c:orientation val="minMax"/>
        </c:scaling>
        <c:delete val="0"/>
        <c:axPos val="l"/>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545360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4762</xdr:colOff>
      <xdr:row>1</xdr:row>
      <xdr:rowOff>38930</xdr:rowOff>
    </xdr:to>
    <xdr:pic>
      <xdr:nvPicPr>
        <xdr:cNvPr id="2" name="Imagen 1">
          <a:extLst>
            <a:ext uri="{FF2B5EF4-FFF2-40B4-BE49-F238E27FC236}">
              <a16:creationId xmlns="" xmlns:a16="http://schemas.microsoft.com/office/drawing/2014/main" id="{00000000-0008-0000-0F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0" y="0"/>
          <a:ext cx="4762" cy="229430"/>
        </a:xfrm>
        <a:prstGeom prst="rect">
          <a:avLst/>
        </a:prstGeom>
      </xdr:spPr>
    </xdr:pic>
    <xdr:clientData/>
  </xdr:twoCellAnchor>
  <xdr:twoCellAnchor editAs="oneCell">
    <xdr:from>
      <xdr:col>1</xdr:col>
      <xdr:colOff>0</xdr:colOff>
      <xdr:row>0</xdr:row>
      <xdr:rowOff>0</xdr:rowOff>
    </xdr:from>
    <xdr:to>
      <xdr:col>1</xdr:col>
      <xdr:colOff>4762</xdr:colOff>
      <xdr:row>1</xdr:row>
      <xdr:rowOff>38930</xdr:rowOff>
    </xdr:to>
    <xdr:pic>
      <xdr:nvPicPr>
        <xdr:cNvPr id="10" name="Imagen 9">
          <a:extLst>
            <a:ext uri="{FF2B5EF4-FFF2-40B4-BE49-F238E27FC236}">
              <a16:creationId xmlns:a16="http://schemas.microsoft.com/office/drawing/2014/main" xmlns=""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2112"/>
        <a:stretch/>
      </xdr:blipFill>
      <xdr:spPr>
        <a:xfrm>
          <a:off x="2457450" y="0"/>
          <a:ext cx="4762" cy="229430"/>
        </a:xfrm>
        <a:prstGeom prst="rect">
          <a:avLst/>
        </a:prstGeom>
      </xdr:spPr>
    </xdr:pic>
    <xdr:clientData/>
  </xdr:twoCellAnchor>
  <xdr:twoCellAnchor>
    <xdr:from>
      <xdr:col>7</xdr:col>
      <xdr:colOff>1209674</xdr:colOff>
      <xdr:row>22</xdr:row>
      <xdr:rowOff>190498</xdr:rowOff>
    </xdr:from>
    <xdr:to>
      <xdr:col>12</xdr:col>
      <xdr:colOff>1034143</xdr:colOff>
      <xdr:row>38</xdr:row>
      <xdr:rowOff>95248</xdr:rowOff>
    </xdr:to>
    <xdr:graphicFrame macro="">
      <xdr:nvGraphicFramePr>
        <xdr:cNvPr id="11" name="Gráfico 10">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395514</xdr:colOff>
      <xdr:row>0</xdr:row>
      <xdr:rowOff>0</xdr:rowOff>
    </xdr:from>
    <xdr:to>
      <xdr:col>0</xdr:col>
      <xdr:colOff>1997982</xdr:colOff>
      <xdr:row>6</xdr:row>
      <xdr:rowOff>15875</xdr:rowOff>
    </xdr:to>
    <xdr:pic>
      <xdr:nvPicPr>
        <xdr:cNvPr id="12" name="Imagen 11">
          <a:extLst>
            <a:ext uri="{FF2B5EF4-FFF2-40B4-BE49-F238E27FC236}">
              <a16:creationId xmlns:a16="http://schemas.microsoft.com/office/drawing/2014/main" xmlns="" id="{00000000-0008-0000-0C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5514" y="0"/>
          <a:ext cx="1602468"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149679</xdr:colOff>
      <xdr:row>23</xdr:row>
      <xdr:rowOff>145595</xdr:rowOff>
    </xdr:from>
    <xdr:to>
      <xdr:col>21</xdr:col>
      <xdr:colOff>1020536</xdr:colOff>
      <xdr:row>39</xdr:row>
      <xdr:rowOff>176893</xdr:rowOff>
    </xdr:to>
    <xdr:graphicFrame macro="">
      <xdr:nvGraphicFramePr>
        <xdr:cNvPr id="13" name="Gráfico 12">
          <a:extLst>
            <a:ext uri="{FF2B5EF4-FFF2-40B4-BE49-F238E27FC236}">
              <a16:creationId xmlns:a16="http://schemas.microsoft.com/office/drawing/2014/main" xmlns=""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225;n/Downloads/F-PLA-47%20METAS%20PRODUCTO%20DIC%20%2024-2020%20(3)%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PLA-47 MP IDTQ DIC"/>
    </sheetNames>
    <sheetDataSet>
      <sheetData sheetId="0">
        <row r="23">
          <cell r="F23" t="str">
            <v>Metas</v>
          </cell>
          <cell r="G23" t="str">
            <v>%</v>
          </cell>
        </row>
        <row r="24">
          <cell r="E24" t="str">
            <v xml:space="preserve">Sobresaliente  (Entre 80%-100%) </v>
          </cell>
          <cell r="F24">
            <v>2</v>
          </cell>
          <cell r="G24">
            <v>0.5</v>
          </cell>
        </row>
        <row r="25">
          <cell r="E25" t="str">
            <v>Satisfactorio (Entre 70% -79,99%)</v>
          </cell>
        </row>
        <row r="26">
          <cell r="E26" t="str">
            <v>Medio (Entre 60%-69,99%)</v>
          </cell>
        </row>
        <row r="27">
          <cell r="E27" t="str">
            <v>Bajo (Entre 40% - 59,99%)</v>
          </cell>
          <cell r="F27">
            <v>2</v>
          </cell>
          <cell r="G27">
            <v>0.5</v>
          </cell>
          <cell r="Q27" t="str">
            <v>Valor</v>
          </cell>
          <cell r="R27" t="str">
            <v>Porcentaje</v>
          </cell>
        </row>
        <row r="28">
          <cell r="E28" t="str">
            <v>Critico (Entre 0% - 39,99%)</v>
          </cell>
          <cell r="P28" t="str">
            <v>Definitivo</v>
          </cell>
          <cell r="Q28">
            <v>107000000</v>
          </cell>
          <cell r="R28">
            <v>1</v>
          </cell>
        </row>
        <row r="29">
          <cell r="E29" t="str">
            <v>Total</v>
          </cell>
          <cell r="F29">
            <v>4</v>
          </cell>
          <cell r="G29">
            <v>1</v>
          </cell>
          <cell r="P29" t="str">
            <v>Compromisos</v>
          </cell>
          <cell r="Q29">
            <v>52352000</v>
          </cell>
          <cell r="R29">
            <v>0.4892710280373832</v>
          </cell>
        </row>
        <row r="30">
          <cell r="P30" t="str">
            <v>Obligaciones</v>
          </cell>
          <cell r="Q30">
            <v>52352000</v>
          </cell>
          <cell r="R30">
            <v>0.4892710280373832</v>
          </cell>
        </row>
        <row r="31">
          <cell r="P31" t="str">
            <v>Disponible</v>
          </cell>
          <cell r="Q31">
            <v>54648000</v>
          </cell>
          <cell r="R31">
            <v>0.5107289719626168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56"/>
  <sheetViews>
    <sheetView showGridLines="0" tabSelected="1" zoomScale="60" zoomScaleNormal="60" workbookViewId="0">
      <selection activeCell="A42" sqref="A42"/>
    </sheetView>
  </sheetViews>
  <sheetFormatPr baseColWidth="10" defaultColWidth="22.140625" defaultRowHeight="15" x14ac:dyDescent="0.2"/>
  <cols>
    <col min="1" max="1" width="36.85546875" style="204" customWidth="1"/>
    <col min="2" max="2" width="27.7109375" style="204" customWidth="1"/>
    <col min="3" max="3" width="16.5703125" style="204" customWidth="1"/>
    <col min="4" max="4" width="15.85546875" style="185" customWidth="1"/>
    <col min="5" max="5" width="43" style="221" customWidth="1"/>
    <col min="6" max="6" width="15.28515625" style="221" customWidth="1"/>
    <col min="7" max="7" width="14.140625" style="221" customWidth="1"/>
    <col min="8" max="8" width="38.140625" style="221" customWidth="1"/>
    <col min="9" max="9" width="13.5703125" style="178" customWidth="1"/>
    <col min="10" max="10" width="16.5703125" style="178" customWidth="1"/>
    <col min="11" max="11" width="17.140625" style="284" customWidth="1"/>
    <col min="12" max="12" width="25.28515625" style="206" customWidth="1"/>
    <col min="13" max="13" width="46.28515625" style="207" customWidth="1"/>
    <col min="14" max="14" width="18.7109375" style="208" customWidth="1"/>
    <col min="15" max="15" width="37.140625" style="208" customWidth="1"/>
    <col min="16" max="16" width="24.5703125" style="208" customWidth="1"/>
    <col min="17" max="17" width="29.140625" style="223" customWidth="1"/>
    <col min="18" max="18" width="28.42578125" style="223" customWidth="1"/>
    <col min="19" max="19" width="28.7109375" style="223" customWidth="1"/>
    <col min="20" max="20" width="42.140625" style="209" customWidth="1"/>
    <col min="21" max="21" width="42.7109375" style="209" customWidth="1"/>
    <col min="22" max="22" width="96.5703125" style="225" customWidth="1"/>
    <col min="23" max="23" width="38" style="185" customWidth="1"/>
    <col min="24" max="24" width="20" style="185" customWidth="1"/>
    <col min="25" max="231" width="11.42578125" style="185" customWidth="1"/>
    <col min="232" max="232" width="7.28515625" style="185" customWidth="1"/>
    <col min="233" max="16384" width="22.140625" style="185"/>
  </cols>
  <sheetData>
    <row r="1" spans="1:38" s="166" customFormat="1" ht="15" customHeight="1" x14ac:dyDescent="0.2">
      <c r="A1" s="261"/>
      <c r="B1" s="322" t="s">
        <v>88</v>
      </c>
      <c r="C1" s="323"/>
      <c r="D1" s="323"/>
      <c r="E1" s="323"/>
      <c r="F1" s="323"/>
      <c r="G1" s="323"/>
      <c r="H1" s="323"/>
      <c r="I1" s="323"/>
      <c r="J1" s="323"/>
      <c r="K1" s="323"/>
      <c r="L1" s="323"/>
      <c r="M1" s="323"/>
      <c r="N1" s="323"/>
      <c r="O1" s="323"/>
      <c r="P1" s="323"/>
      <c r="Q1" s="323"/>
      <c r="R1" s="323"/>
      <c r="S1" s="323"/>
      <c r="T1" s="323"/>
      <c r="U1" s="323"/>
      <c r="V1" s="324"/>
      <c r="W1" s="262" t="s">
        <v>185</v>
      </c>
      <c r="X1" s="263"/>
      <c r="Y1" s="263"/>
      <c r="Z1" s="263"/>
      <c r="AA1" s="263"/>
      <c r="AB1" s="263"/>
      <c r="AC1" s="263"/>
      <c r="AD1" s="263"/>
      <c r="AE1" s="263"/>
      <c r="AF1" s="263"/>
      <c r="AG1" s="263"/>
      <c r="AH1" s="263"/>
      <c r="AI1" s="263"/>
      <c r="AJ1" s="263"/>
      <c r="AK1" s="263"/>
      <c r="AL1" s="263"/>
    </row>
    <row r="2" spans="1:38" s="166" customFormat="1" ht="15" customHeight="1" x14ac:dyDescent="0.2">
      <c r="A2" s="264"/>
      <c r="B2" s="325"/>
      <c r="C2" s="326"/>
      <c r="D2" s="326"/>
      <c r="E2" s="326"/>
      <c r="F2" s="326"/>
      <c r="G2" s="326"/>
      <c r="H2" s="326"/>
      <c r="I2" s="326"/>
      <c r="J2" s="326"/>
      <c r="K2" s="326"/>
      <c r="L2" s="326"/>
      <c r="M2" s="326"/>
      <c r="N2" s="326"/>
      <c r="O2" s="326"/>
      <c r="P2" s="326"/>
      <c r="Q2" s="326"/>
      <c r="R2" s="326"/>
      <c r="S2" s="326"/>
      <c r="T2" s="326"/>
      <c r="U2" s="326"/>
      <c r="V2" s="327"/>
      <c r="W2" s="265" t="s">
        <v>186</v>
      </c>
      <c r="X2" s="263"/>
      <c r="Y2" s="263"/>
      <c r="Z2" s="263"/>
      <c r="AA2" s="263"/>
      <c r="AB2" s="263"/>
      <c r="AC2" s="263"/>
      <c r="AD2" s="263"/>
      <c r="AE2" s="263"/>
      <c r="AF2" s="263"/>
      <c r="AG2" s="263"/>
      <c r="AH2" s="263"/>
      <c r="AI2" s="263"/>
      <c r="AJ2" s="263"/>
      <c r="AK2" s="263"/>
      <c r="AL2" s="263"/>
    </row>
    <row r="3" spans="1:38" s="166" customFormat="1" ht="15" customHeight="1" x14ac:dyDescent="0.2">
      <c r="A3" s="264"/>
      <c r="B3" s="322" t="s">
        <v>187</v>
      </c>
      <c r="C3" s="323"/>
      <c r="D3" s="323"/>
      <c r="E3" s="323"/>
      <c r="F3" s="323"/>
      <c r="G3" s="323"/>
      <c r="H3" s="323"/>
      <c r="I3" s="323"/>
      <c r="J3" s="323"/>
      <c r="K3" s="323"/>
      <c r="L3" s="323"/>
      <c r="M3" s="323"/>
      <c r="N3" s="323"/>
      <c r="O3" s="323"/>
      <c r="P3" s="323"/>
      <c r="Q3" s="323"/>
      <c r="R3" s="323"/>
      <c r="S3" s="323"/>
      <c r="T3" s="323"/>
      <c r="U3" s="323"/>
      <c r="V3" s="324"/>
      <c r="W3" s="266" t="s">
        <v>188</v>
      </c>
      <c r="X3" s="263"/>
      <c r="Y3" s="263"/>
      <c r="Z3" s="263"/>
      <c r="AA3" s="263"/>
      <c r="AB3" s="263"/>
      <c r="AC3" s="263"/>
      <c r="AD3" s="263"/>
      <c r="AE3" s="263"/>
      <c r="AF3" s="263"/>
      <c r="AG3" s="263"/>
      <c r="AH3" s="263"/>
      <c r="AI3" s="263"/>
      <c r="AJ3" s="263"/>
      <c r="AK3" s="263"/>
      <c r="AL3" s="263"/>
    </row>
    <row r="4" spans="1:38" s="166" customFormat="1" ht="15" customHeight="1" x14ac:dyDescent="0.2">
      <c r="A4" s="267"/>
      <c r="B4" s="325"/>
      <c r="C4" s="326"/>
      <c r="D4" s="326"/>
      <c r="E4" s="326"/>
      <c r="F4" s="326"/>
      <c r="G4" s="326"/>
      <c r="H4" s="326"/>
      <c r="I4" s="326"/>
      <c r="J4" s="326"/>
      <c r="K4" s="326"/>
      <c r="L4" s="326"/>
      <c r="M4" s="326"/>
      <c r="N4" s="326"/>
      <c r="O4" s="326"/>
      <c r="P4" s="326"/>
      <c r="Q4" s="326"/>
      <c r="R4" s="326"/>
      <c r="S4" s="326"/>
      <c r="T4" s="326"/>
      <c r="U4" s="326"/>
      <c r="V4" s="327"/>
      <c r="W4" s="268" t="s">
        <v>93</v>
      </c>
      <c r="X4" s="263"/>
      <c r="Y4" s="263"/>
      <c r="Z4" s="263"/>
      <c r="AA4" s="263"/>
      <c r="AB4" s="263"/>
      <c r="AC4" s="263"/>
      <c r="AD4" s="263"/>
      <c r="AE4" s="263"/>
      <c r="AF4" s="263"/>
      <c r="AG4" s="263"/>
      <c r="AH4" s="263"/>
      <c r="AI4" s="263"/>
      <c r="AJ4" s="263"/>
      <c r="AK4" s="263"/>
      <c r="AL4" s="263"/>
    </row>
    <row r="5" spans="1:38" s="166" customFormat="1" ht="15.75" x14ac:dyDescent="0.2">
      <c r="A5" s="322" t="s">
        <v>189</v>
      </c>
      <c r="B5" s="323"/>
      <c r="C5" s="323"/>
      <c r="D5" s="323"/>
      <c r="E5" s="323"/>
      <c r="F5" s="323"/>
      <c r="G5" s="323"/>
      <c r="H5" s="323"/>
      <c r="I5" s="323"/>
      <c r="J5" s="323"/>
      <c r="K5" s="323"/>
      <c r="L5" s="323"/>
      <c r="M5" s="323"/>
      <c r="N5" s="323"/>
      <c r="O5" s="323"/>
      <c r="P5" s="323"/>
      <c r="Q5" s="323"/>
      <c r="R5" s="323"/>
      <c r="S5" s="323"/>
      <c r="T5" s="323"/>
      <c r="U5" s="323"/>
      <c r="V5" s="323"/>
      <c r="W5" s="324"/>
    </row>
    <row r="6" spans="1:38" s="166" customFormat="1" ht="15.75" x14ac:dyDescent="0.2">
      <c r="A6" s="328" t="s">
        <v>190</v>
      </c>
      <c r="B6" s="329"/>
      <c r="C6" s="329"/>
      <c r="D6" s="329"/>
      <c r="E6" s="329"/>
      <c r="F6" s="329"/>
      <c r="G6" s="329"/>
      <c r="H6" s="329"/>
      <c r="I6" s="329"/>
      <c r="J6" s="329"/>
      <c r="K6" s="329"/>
      <c r="L6" s="329"/>
      <c r="M6" s="329"/>
      <c r="N6" s="329"/>
      <c r="O6" s="329"/>
      <c r="P6" s="329"/>
      <c r="Q6" s="329"/>
      <c r="R6" s="329"/>
      <c r="S6" s="329"/>
      <c r="T6" s="329"/>
      <c r="U6" s="329"/>
      <c r="V6" s="329"/>
      <c r="W6" s="330"/>
    </row>
    <row r="7" spans="1:38" s="166" customFormat="1" ht="15.75" x14ac:dyDescent="0.2">
      <c r="A7" s="328" t="s">
        <v>191</v>
      </c>
      <c r="B7" s="329"/>
      <c r="C7" s="329"/>
      <c r="D7" s="329"/>
      <c r="E7" s="329"/>
      <c r="F7" s="329"/>
      <c r="G7" s="329"/>
      <c r="H7" s="329"/>
      <c r="I7" s="329"/>
      <c r="J7" s="329"/>
      <c r="K7" s="329"/>
      <c r="L7" s="329"/>
      <c r="M7" s="329"/>
      <c r="N7" s="329"/>
      <c r="O7" s="329"/>
      <c r="P7" s="329"/>
      <c r="Q7" s="329"/>
      <c r="R7" s="329"/>
      <c r="S7" s="329"/>
      <c r="T7" s="329"/>
      <c r="U7" s="329"/>
      <c r="V7" s="329"/>
      <c r="W7" s="330"/>
    </row>
    <row r="8" spans="1:38" s="166" customFormat="1" ht="15.75" x14ac:dyDescent="0.2">
      <c r="A8" s="260"/>
      <c r="B8" s="259"/>
      <c r="C8" s="259"/>
      <c r="D8" s="259"/>
      <c r="E8" s="259"/>
      <c r="F8" s="259"/>
      <c r="G8" s="259"/>
      <c r="H8" s="259"/>
      <c r="I8" s="259"/>
      <c r="J8" s="259"/>
      <c r="K8" s="259"/>
      <c r="L8" s="174"/>
      <c r="M8" s="259"/>
      <c r="N8" s="259"/>
      <c r="O8" s="259"/>
      <c r="P8" s="259"/>
      <c r="Q8" s="259"/>
      <c r="R8" s="259"/>
      <c r="S8" s="259"/>
      <c r="T8" s="259"/>
      <c r="U8" s="175"/>
      <c r="V8" s="16"/>
      <c r="W8" s="176"/>
    </row>
    <row r="9" spans="1:38" s="177" customFormat="1" ht="15.75" x14ac:dyDescent="0.25">
      <c r="A9" s="331" t="s">
        <v>134</v>
      </c>
      <c r="B9" s="331"/>
      <c r="C9" s="332" t="s">
        <v>135</v>
      </c>
      <c r="D9" s="333"/>
      <c r="E9" s="334"/>
      <c r="F9" s="331" t="s">
        <v>136</v>
      </c>
      <c r="G9" s="331"/>
      <c r="H9" s="331"/>
      <c r="I9" s="319" t="s">
        <v>137</v>
      </c>
      <c r="J9" s="319" t="s">
        <v>192</v>
      </c>
      <c r="K9" s="319" t="s">
        <v>138</v>
      </c>
      <c r="L9" s="319" t="s">
        <v>193</v>
      </c>
      <c r="M9" s="254" t="s">
        <v>139</v>
      </c>
      <c r="N9" s="319" t="s">
        <v>140</v>
      </c>
      <c r="O9" s="319" t="s">
        <v>141</v>
      </c>
      <c r="P9" s="319" t="s">
        <v>142</v>
      </c>
      <c r="Q9" s="308" t="s">
        <v>143</v>
      </c>
      <c r="R9" s="308" t="s">
        <v>144</v>
      </c>
      <c r="S9" s="308" t="s">
        <v>194</v>
      </c>
      <c r="T9" s="254" t="s">
        <v>145</v>
      </c>
      <c r="U9" s="254" t="s">
        <v>146</v>
      </c>
      <c r="V9" s="311" t="s">
        <v>147</v>
      </c>
      <c r="W9" s="311"/>
    </row>
    <row r="10" spans="1:38" s="178" customFormat="1" ht="15.75" x14ac:dyDescent="0.2">
      <c r="A10" s="319" t="s">
        <v>148</v>
      </c>
      <c r="B10" s="319" t="s">
        <v>149</v>
      </c>
      <c r="C10" s="319" t="s">
        <v>150</v>
      </c>
      <c r="D10" s="319" t="s">
        <v>151</v>
      </c>
      <c r="E10" s="319" t="s">
        <v>148</v>
      </c>
      <c r="F10" s="319" t="s">
        <v>150</v>
      </c>
      <c r="G10" s="319" t="s">
        <v>151</v>
      </c>
      <c r="H10" s="319" t="s">
        <v>148</v>
      </c>
      <c r="I10" s="320"/>
      <c r="J10" s="320"/>
      <c r="K10" s="320"/>
      <c r="L10" s="320"/>
      <c r="M10" s="254" t="s">
        <v>152</v>
      </c>
      <c r="N10" s="320"/>
      <c r="O10" s="320"/>
      <c r="P10" s="320"/>
      <c r="Q10" s="309"/>
      <c r="R10" s="309"/>
      <c r="S10" s="309"/>
      <c r="T10" s="254" t="s">
        <v>152</v>
      </c>
      <c r="U10" s="254" t="s">
        <v>152</v>
      </c>
      <c r="V10" s="311"/>
      <c r="W10" s="311"/>
    </row>
    <row r="11" spans="1:38" s="178" customFormat="1" ht="15.75" x14ac:dyDescent="0.2">
      <c r="A11" s="320"/>
      <c r="B11" s="320"/>
      <c r="C11" s="320"/>
      <c r="D11" s="320"/>
      <c r="E11" s="320"/>
      <c r="F11" s="320"/>
      <c r="G11" s="320"/>
      <c r="H11" s="320"/>
      <c r="I11" s="320"/>
      <c r="J11" s="320"/>
      <c r="K11" s="320"/>
      <c r="L11" s="320"/>
      <c r="M11" s="254" t="s">
        <v>153</v>
      </c>
      <c r="N11" s="320"/>
      <c r="O11" s="320"/>
      <c r="P11" s="320"/>
      <c r="Q11" s="309"/>
      <c r="R11" s="309"/>
      <c r="S11" s="309"/>
      <c r="T11" s="254" t="s">
        <v>153</v>
      </c>
      <c r="U11" s="254" t="s">
        <v>153</v>
      </c>
      <c r="V11" s="311"/>
      <c r="W11" s="311"/>
    </row>
    <row r="12" spans="1:38" s="178" customFormat="1" ht="15.75" x14ac:dyDescent="0.2">
      <c r="A12" s="320"/>
      <c r="B12" s="320"/>
      <c r="C12" s="320"/>
      <c r="D12" s="320"/>
      <c r="E12" s="320"/>
      <c r="F12" s="320"/>
      <c r="G12" s="320"/>
      <c r="H12" s="320"/>
      <c r="I12" s="320"/>
      <c r="J12" s="320"/>
      <c r="K12" s="320"/>
      <c r="L12" s="320"/>
      <c r="M12" s="254" t="s">
        <v>154</v>
      </c>
      <c r="N12" s="320"/>
      <c r="O12" s="320"/>
      <c r="P12" s="320"/>
      <c r="Q12" s="309"/>
      <c r="R12" s="309"/>
      <c r="S12" s="309"/>
      <c r="T12" s="254" t="s">
        <v>154</v>
      </c>
      <c r="U12" s="254" t="s">
        <v>154</v>
      </c>
      <c r="V12" s="311"/>
      <c r="W12" s="311"/>
    </row>
    <row r="13" spans="1:38" s="178" customFormat="1" ht="15.75" x14ac:dyDescent="0.2">
      <c r="A13" s="320"/>
      <c r="B13" s="320"/>
      <c r="C13" s="320"/>
      <c r="D13" s="320"/>
      <c r="E13" s="320"/>
      <c r="F13" s="320"/>
      <c r="G13" s="320"/>
      <c r="H13" s="320"/>
      <c r="I13" s="320"/>
      <c r="J13" s="320"/>
      <c r="K13" s="320"/>
      <c r="L13" s="320"/>
      <c r="M13" s="254" t="s">
        <v>155</v>
      </c>
      <c r="N13" s="320"/>
      <c r="O13" s="320"/>
      <c r="P13" s="320"/>
      <c r="Q13" s="309"/>
      <c r="R13" s="309"/>
      <c r="S13" s="309"/>
      <c r="T13" s="254" t="s">
        <v>155</v>
      </c>
      <c r="U13" s="254" t="s">
        <v>155</v>
      </c>
      <c r="V13" s="311"/>
      <c r="W13" s="311"/>
    </row>
    <row r="14" spans="1:38" s="178" customFormat="1" ht="15.75" x14ac:dyDescent="0.2">
      <c r="A14" s="320"/>
      <c r="B14" s="320"/>
      <c r="C14" s="320"/>
      <c r="D14" s="320"/>
      <c r="E14" s="320"/>
      <c r="F14" s="320"/>
      <c r="G14" s="320"/>
      <c r="H14" s="320"/>
      <c r="I14" s="320"/>
      <c r="J14" s="320"/>
      <c r="K14" s="320"/>
      <c r="L14" s="320"/>
      <c r="M14" s="254" t="s">
        <v>156</v>
      </c>
      <c r="N14" s="320"/>
      <c r="O14" s="320"/>
      <c r="P14" s="320"/>
      <c r="Q14" s="309"/>
      <c r="R14" s="309"/>
      <c r="S14" s="309"/>
      <c r="T14" s="255" t="s">
        <v>156</v>
      </c>
      <c r="U14" s="255" t="s">
        <v>156</v>
      </c>
      <c r="V14" s="311"/>
      <c r="W14" s="311"/>
      <c r="X14" s="179"/>
    </row>
    <row r="15" spans="1:38" s="178" customFormat="1" ht="15.75" x14ac:dyDescent="0.2">
      <c r="A15" s="321"/>
      <c r="B15" s="321"/>
      <c r="C15" s="321"/>
      <c r="D15" s="321"/>
      <c r="E15" s="321"/>
      <c r="F15" s="321"/>
      <c r="G15" s="321"/>
      <c r="H15" s="321"/>
      <c r="I15" s="321"/>
      <c r="J15" s="321"/>
      <c r="K15" s="321"/>
      <c r="L15" s="321"/>
      <c r="M15" s="255"/>
      <c r="N15" s="321"/>
      <c r="O15" s="321"/>
      <c r="P15" s="321"/>
      <c r="Q15" s="310"/>
      <c r="R15" s="310"/>
      <c r="S15" s="310"/>
      <c r="T15" s="257" t="s">
        <v>157</v>
      </c>
      <c r="U15" s="257" t="s">
        <v>158</v>
      </c>
      <c r="V15" s="311"/>
      <c r="W15" s="311"/>
      <c r="X15" s="179"/>
    </row>
    <row r="16" spans="1:38" s="184" customFormat="1" ht="409.6" customHeight="1" x14ac:dyDescent="0.2">
      <c r="A16" s="313" t="s">
        <v>54</v>
      </c>
      <c r="B16" s="316">
        <f>SUM(Q16:Q19)</f>
        <v>107000000</v>
      </c>
      <c r="C16" s="526" t="s">
        <v>49</v>
      </c>
      <c r="D16" s="171" t="s">
        <v>127</v>
      </c>
      <c r="E16" s="167" t="s">
        <v>50</v>
      </c>
      <c r="F16" s="269" t="s">
        <v>130</v>
      </c>
      <c r="G16" s="270" t="s">
        <v>128</v>
      </c>
      <c r="H16" s="271" t="s">
        <v>51</v>
      </c>
      <c r="I16" s="272" t="s">
        <v>129</v>
      </c>
      <c r="J16" s="527">
        <v>1</v>
      </c>
      <c r="K16" s="527">
        <v>1</v>
      </c>
      <c r="L16" s="273">
        <v>0.92</v>
      </c>
      <c r="M16" s="244">
        <f>L16/K16</f>
        <v>0.92</v>
      </c>
      <c r="N16" s="181" t="s">
        <v>159</v>
      </c>
      <c r="O16" s="169" t="s">
        <v>195</v>
      </c>
      <c r="P16" s="274" t="s">
        <v>161</v>
      </c>
      <c r="Q16" s="275">
        <v>26400000</v>
      </c>
      <c r="R16" s="276">
        <v>25052000</v>
      </c>
      <c r="S16" s="277">
        <v>25052000</v>
      </c>
      <c r="T16" s="182">
        <f>R16/Q16</f>
        <v>0.94893939393939397</v>
      </c>
      <c r="U16" s="182">
        <f>S16/Q16</f>
        <v>0.94893939393939397</v>
      </c>
      <c r="V16" s="312" t="s">
        <v>205</v>
      </c>
      <c r="W16" s="312"/>
      <c r="X16" s="183"/>
    </row>
    <row r="17" spans="1:24" s="184" customFormat="1" ht="322.5" customHeight="1" x14ac:dyDescent="0.2">
      <c r="A17" s="314"/>
      <c r="B17" s="317"/>
      <c r="C17" s="526" t="s">
        <v>62</v>
      </c>
      <c r="D17" s="171" t="s">
        <v>127</v>
      </c>
      <c r="E17" s="167" t="s">
        <v>63</v>
      </c>
      <c r="F17" s="269" t="s">
        <v>131</v>
      </c>
      <c r="G17" s="270" t="s">
        <v>128</v>
      </c>
      <c r="H17" s="271" t="s">
        <v>64</v>
      </c>
      <c r="I17" s="272" t="s">
        <v>129</v>
      </c>
      <c r="J17" s="527">
        <v>1</v>
      </c>
      <c r="K17" s="527">
        <v>1</v>
      </c>
      <c r="L17" s="273">
        <v>0.4</v>
      </c>
      <c r="M17" s="244">
        <f>L17/K17</f>
        <v>0.4</v>
      </c>
      <c r="N17" s="181" t="s">
        <v>159</v>
      </c>
      <c r="O17" s="169" t="s">
        <v>195</v>
      </c>
      <c r="P17" s="274" t="s">
        <v>162</v>
      </c>
      <c r="Q17" s="275">
        <v>8400000</v>
      </c>
      <c r="R17" s="276">
        <v>4590000</v>
      </c>
      <c r="S17" s="276">
        <v>4590000</v>
      </c>
      <c r="T17" s="182">
        <f t="shared" ref="T17:T19" si="0">R17/Q17</f>
        <v>0.54642857142857137</v>
      </c>
      <c r="U17" s="182">
        <f t="shared" ref="U17:U19" si="1">S17/Q17</f>
        <v>0.54642857142857137</v>
      </c>
      <c r="V17" s="312" t="s">
        <v>204</v>
      </c>
      <c r="W17" s="312"/>
      <c r="X17" s="183"/>
    </row>
    <row r="18" spans="1:24" ht="322.5" customHeight="1" x14ac:dyDescent="0.2">
      <c r="A18" s="314"/>
      <c r="B18" s="317"/>
      <c r="C18" s="526">
        <v>19.3</v>
      </c>
      <c r="D18" s="171" t="s">
        <v>127</v>
      </c>
      <c r="E18" s="167" t="s">
        <v>68</v>
      </c>
      <c r="F18" s="269" t="s">
        <v>132</v>
      </c>
      <c r="G18" s="270" t="s">
        <v>128</v>
      </c>
      <c r="H18" s="271" t="s">
        <v>69</v>
      </c>
      <c r="I18" s="278" t="s">
        <v>129</v>
      </c>
      <c r="J18" s="528">
        <v>1</v>
      </c>
      <c r="K18" s="528">
        <v>1</v>
      </c>
      <c r="L18" s="273">
        <v>0.92</v>
      </c>
      <c r="M18" s="244">
        <f t="shared" ref="M18:M19" si="2">L18/K18</f>
        <v>0.92</v>
      </c>
      <c r="N18" s="181" t="s">
        <v>159</v>
      </c>
      <c r="O18" s="169" t="s">
        <v>195</v>
      </c>
      <c r="P18" s="274" t="s">
        <v>163</v>
      </c>
      <c r="Q18" s="275">
        <v>25200000</v>
      </c>
      <c r="R18" s="276">
        <v>14346000</v>
      </c>
      <c r="S18" s="276">
        <v>14346000</v>
      </c>
      <c r="T18" s="182">
        <f t="shared" si="0"/>
        <v>0.56928571428571428</v>
      </c>
      <c r="U18" s="182">
        <f t="shared" si="1"/>
        <v>0.56928571428571428</v>
      </c>
      <c r="V18" s="312" t="s">
        <v>203</v>
      </c>
      <c r="W18" s="312"/>
      <c r="X18" s="183"/>
    </row>
    <row r="19" spans="1:24" ht="409.6" customHeight="1" x14ac:dyDescent="0.2">
      <c r="A19" s="315"/>
      <c r="B19" s="318"/>
      <c r="C19" s="526" t="s">
        <v>71</v>
      </c>
      <c r="D19" s="171" t="s">
        <v>127</v>
      </c>
      <c r="E19" s="167" t="s">
        <v>72</v>
      </c>
      <c r="F19" s="269" t="s">
        <v>133</v>
      </c>
      <c r="G19" s="270" t="s">
        <v>128</v>
      </c>
      <c r="H19" s="271" t="s">
        <v>73</v>
      </c>
      <c r="I19" s="278" t="s">
        <v>129</v>
      </c>
      <c r="J19" s="528">
        <v>1</v>
      </c>
      <c r="K19" s="528">
        <v>1</v>
      </c>
      <c r="L19" s="273">
        <v>0.45</v>
      </c>
      <c r="M19" s="244">
        <f t="shared" si="2"/>
        <v>0.45</v>
      </c>
      <c r="N19" s="181" t="s">
        <v>159</v>
      </c>
      <c r="O19" s="169" t="s">
        <v>195</v>
      </c>
      <c r="P19" s="274" t="s">
        <v>164</v>
      </c>
      <c r="Q19" s="275">
        <v>47000000</v>
      </c>
      <c r="R19" s="276">
        <v>8364000</v>
      </c>
      <c r="S19" s="276">
        <v>8364000</v>
      </c>
      <c r="T19" s="182">
        <f t="shared" si="0"/>
        <v>0.17795744680851064</v>
      </c>
      <c r="U19" s="182">
        <f t="shared" si="1"/>
        <v>0.17795744680851064</v>
      </c>
      <c r="V19" s="336" t="s">
        <v>206</v>
      </c>
      <c r="W19" s="337"/>
      <c r="X19" s="183"/>
    </row>
    <row r="20" spans="1:24" s="190" customFormat="1" ht="15.75" x14ac:dyDescent="0.25">
      <c r="A20" s="258"/>
      <c r="B20" s="279">
        <f>SUM(B16:B19)</f>
        <v>107000000</v>
      </c>
      <c r="C20" s="279"/>
      <c r="D20" s="186"/>
      <c r="E20" s="187"/>
      <c r="F20" s="187"/>
      <c r="G20" s="187"/>
      <c r="H20" s="188"/>
      <c r="I20" s="258"/>
      <c r="J20" s="258"/>
      <c r="K20" s="258"/>
      <c r="L20" s="280"/>
      <c r="M20" s="258"/>
      <c r="N20" s="258"/>
      <c r="O20" s="258"/>
      <c r="P20" s="258"/>
      <c r="Q20" s="281">
        <f>SUM(Q16:Q19)</f>
        <v>107000000</v>
      </c>
      <c r="R20" s="281">
        <f>SUM(R16:R19)</f>
        <v>52352000</v>
      </c>
      <c r="S20" s="281">
        <f>SUM(S16:S19)</f>
        <v>52352000</v>
      </c>
      <c r="T20" s="189">
        <f>R20/Q20</f>
        <v>0.4892710280373832</v>
      </c>
      <c r="U20" s="189">
        <f>S20/Q20</f>
        <v>0.4892710280373832</v>
      </c>
      <c r="V20" s="338"/>
      <c r="W20" s="338"/>
    </row>
    <row r="21" spans="1:24" s="190" customFormat="1" ht="15.75" x14ac:dyDescent="0.25">
      <c r="A21" s="191"/>
      <c r="B21" s="192"/>
      <c r="C21" s="192"/>
      <c r="D21" s="193"/>
      <c r="E21" s="194"/>
      <c r="F21" s="194"/>
      <c r="G21" s="194"/>
      <c r="H21" s="195"/>
      <c r="I21" s="191"/>
      <c r="J21" s="191"/>
      <c r="K21" s="191"/>
      <c r="L21" s="196"/>
      <c r="M21" s="191"/>
      <c r="N21" s="191"/>
      <c r="O21" s="191"/>
      <c r="P21" s="191"/>
      <c r="Q21" s="197"/>
      <c r="R21" s="197"/>
      <c r="S21" s="197"/>
      <c r="T21" s="197"/>
      <c r="U21" s="197"/>
      <c r="V21" s="194"/>
    </row>
    <row r="22" spans="1:24" x14ac:dyDescent="0.2">
      <c r="A22" s="170" t="s">
        <v>165</v>
      </c>
      <c r="B22" s="199"/>
      <c r="C22" s="199"/>
      <c r="D22" s="200"/>
      <c r="E22" s="201"/>
      <c r="F22" s="201"/>
      <c r="G22" s="201"/>
      <c r="H22" s="201"/>
      <c r="I22" s="200"/>
      <c r="J22" s="200"/>
      <c r="K22" s="198"/>
      <c r="L22" s="196"/>
      <c r="M22" s="198"/>
      <c r="N22" s="198"/>
      <c r="O22" s="198"/>
      <c r="P22" s="198"/>
      <c r="Q22" s="202"/>
      <c r="R22" s="202"/>
      <c r="S22" s="203"/>
      <c r="T22" s="185"/>
      <c r="U22" s="185"/>
      <c r="V22" s="185"/>
    </row>
    <row r="23" spans="1:24" ht="15.75" x14ac:dyDescent="0.2">
      <c r="E23" s="205" t="s">
        <v>166</v>
      </c>
      <c r="F23" s="205" t="s">
        <v>182</v>
      </c>
      <c r="G23" s="282" t="s">
        <v>167</v>
      </c>
      <c r="H23" s="283"/>
      <c r="I23" s="284"/>
      <c r="J23" s="206"/>
      <c r="K23" s="207"/>
      <c r="L23" s="208"/>
      <c r="M23" s="208"/>
      <c r="O23" s="209"/>
      <c r="P23" s="209"/>
      <c r="Q23" s="210"/>
      <c r="R23" s="185"/>
      <c r="S23" s="185"/>
      <c r="T23" s="185"/>
      <c r="U23" s="185"/>
      <c r="V23" s="185"/>
    </row>
    <row r="24" spans="1:24" x14ac:dyDescent="0.2">
      <c r="E24" s="168" t="s">
        <v>168</v>
      </c>
      <c r="F24" s="285">
        <v>2</v>
      </c>
      <c r="G24" s="211">
        <f>F24/F29</f>
        <v>0.5</v>
      </c>
      <c r="H24" s="212"/>
      <c r="I24" s="284"/>
      <c r="J24" s="206"/>
      <c r="K24" s="207"/>
      <c r="L24" s="208"/>
      <c r="M24" s="208"/>
      <c r="O24" s="209"/>
      <c r="P24" s="209"/>
      <c r="Q24" s="210"/>
      <c r="R24" s="185"/>
      <c r="S24" s="185"/>
      <c r="T24" s="185"/>
      <c r="U24" s="185"/>
      <c r="V24" s="185"/>
    </row>
    <row r="25" spans="1:24" ht="15.75" x14ac:dyDescent="0.2">
      <c r="E25" s="168" t="s">
        <v>169</v>
      </c>
      <c r="F25" s="286"/>
      <c r="G25" s="211"/>
      <c r="H25" s="212"/>
      <c r="I25" s="284"/>
      <c r="J25" s="206"/>
      <c r="K25" s="207"/>
      <c r="L25" s="208"/>
      <c r="M25" s="213"/>
      <c r="N25" s="256"/>
      <c r="O25" s="209"/>
      <c r="P25" s="209"/>
      <c r="Q25" s="215"/>
      <c r="R25" s="185"/>
      <c r="S25" s="185"/>
      <c r="T25" s="185"/>
      <c r="U25" s="185"/>
      <c r="V25" s="185"/>
    </row>
    <row r="26" spans="1:24" x14ac:dyDescent="0.2">
      <c r="E26" s="168" t="s">
        <v>170</v>
      </c>
      <c r="F26" s="287"/>
      <c r="G26" s="211"/>
      <c r="H26" s="212"/>
      <c r="I26" s="284"/>
      <c r="J26" s="206"/>
      <c r="K26" s="207"/>
      <c r="L26" s="208"/>
      <c r="M26" s="216"/>
      <c r="N26" s="217"/>
      <c r="O26" s="209"/>
      <c r="P26" s="209"/>
      <c r="Q26" s="288"/>
      <c r="R26" s="185"/>
      <c r="S26" s="185"/>
      <c r="T26" s="185"/>
      <c r="U26" s="185"/>
      <c r="V26" s="185"/>
    </row>
    <row r="27" spans="1:24" x14ac:dyDescent="0.2">
      <c r="E27" s="168" t="s">
        <v>171</v>
      </c>
      <c r="F27" s="289">
        <v>2</v>
      </c>
      <c r="G27" s="211">
        <f>F27/F29</f>
        <v>0.5</v>
      </c>
      <c r="H27" s="212"/>
      <c r="I27" s="284"/>
      <c r="J27" s="206"/>
      <c r="K27" s="207"/>
      <c r="L27" s="208"/>
      <c r="M27" s="216"/>
      <c r="N27" s="217"/>
      <c r="O27" s="209"/>
      <c r="P27" s="290" t="s">
        <v>196</v>
      </c>
      <c r="Q27" s="291" t="s">
        <v>197</v>
      </c>
      <c r="R27" s="292" t="s">
        <v>198</v>
      </c>
      <c r="S27" s="185"/>
      <c r="T27" s="185"/>
      <c r="U27" s="185"/>
      <c r="V27" s="185"/>
    </row>
    <row r="28" spans="1:24" x14ac:dyDescent="0.2">
      <c r="E28" s="168" t="s">
        <v>172</v>
      </c>
      <c r="F28" s="293"/>
      <c r="G28" s="211"/>
      <c r="H28" s="212"/>
      <c r="I28" s="284"/>
      <c r="J28" s="206"/>
      <c r="K28" s="207"/>
      <c r="L28" s="208"/>
      <c r="M28" s="216"/>
      <c r="N28" s="217"/>
      <c r="O28" s="209"/>
      <c r="P28" s="290" t="s">
        <v>199</v>
      </c>
      <c r="Q28" s="294">
        <f>Q20</f>
        <v>107000000</v>
      </c>
      <c r="R28" s="543">
        <f>Q28/Q28</f>
        <v>1</v>
      </c>
      <c r="S28" s="185"/>
      <c r="T28" s="185"/>
      <c r="U28" s="185"/>
      <c r="V28" s="185"/>
    </row>
    <row r="29" spans="1:24" ht="15.75" x14ac:dyDescent="0.25">
      <c r="E29" s="220" t="s">
        <v>173</v>
      </c>
      <c r="F29" s="240">
        <f>SUM(F24:F28)</f>
        <v>4</v>
      </c>
      <c r="G29" s="211">
        <f>G24+G25+G26+G27+G28</f>
        <v>1</v>
      </c>
      <c r="H29" s="212"/>
      <c r="I29" s="284"/>
      <c r="J29" s="206"/>
      <c r="K29" s="207"/>
      <c r="L29" s="208"/>
      <c r="M29" s="216"/>
      <c r="N29" s="217"/>
      <c r="O29" s="237"/>
      <c r="P29" s="290" t="s">
        <v>144</v>
      </c>
      <c r="Q29" s="295">
        <f>R20</f>
        <v>52352000</v>
      </c>
      <c r="R29" s="543">
        <f>Q29/Q28</f>
        <v>0.4892710280373832</v>
      </c>
      <c r="S29" s="185"/>
      <c r="T29" s="185"/>
      <c r="U29" s="185"/>
      <c r="V29" s="185"/>
    </row>
    <row r="30" spans="1:24" s="222" customFormat="1" ht="15.75" x14ac:dyDescent="0.2">
      <c r="A30" s="204"/>
      <c r="B30" s="204"/>
      <c r="C30" s="204"/>
      <c r="D30" s="185"/>
      <c r="E30" s="221"/>
      <c r="F30" s="221"/>
      <c r="G30" s="221"/>
      <c r="H30" s="221"/>
      <c r="L30" s="206"/>
      <c r="M30" s="207"/>
      <c r="N30" s="208"/>
      <c r="O30" s="213"/>
      <c r="P30" s="290" t="s">
        <v>194</v>
      </c>
      <c r="Q30" s="296">
        <f>S20</f>
        <v>52352000</v>
      </c>
      <c r="R30" s="543">
        <f>Q30/Q28</f>
        <v>0.4892710280373832</v>
      </c>
      <c r="S30" s="215"/>
    </row>
    <row r="31" spans="1:24" s="222" customFormat="1" x14ac:dyDescent="0.2">
      <c r="A31" s="204"/>
      <c r="B31" s="204"/>
      <c r="C31" s="204"/>
      <c r="D31" s="185"/>
      <c r="E31" s="221"/>
      <c r="F31" s="221"/>
      <c r="G31" s="221"/>
      <c r="H31" s="221"/>
      <c r="L31" s="206"/>
      <c r="M31" s="207"/>
      <c r="N31" s="208"/>
      <c r="O31" s="216"/>
      <c r="P31" s="290" t="s">
        <v>200</v>
      </c>
      <c r="Q31" s="297">
        <f>Q28-Q29</f>
        <v>54648000</v>
      </c>
      <c r="R31" s="543">
        <f>Q31/Q28</f>
        <v>0.5107289719626168</v>
      </c>
      <c r="S31" s="219"/>
      <c r="T31" s="209"/>
      <c r="U31" s="209"/>
      <c r="V31" s="215"/>
    </row>
    <row r="32" spans="1:24" x14ac:dyDescent="0.2">
      <c r="P32" s="298"/>
      <c r="Q32" s="290"/>
      <c r="R32" s="290"/>
      <c r="V32" s="215"/>
    </row>
    <row r="33" spans="1:24" x14ac:dyDescent="0.2">
      <c r="V33" s="215"/>
    </row>
    <row r="34" spans="1:24" ht="15.75" x14ac:dyDescent="0.25">
      <c r="R34" s="299"/>
      <c r="V34" s="215"/>
    </row>
    <row r="35" spans="1:24" ht="15.75" x14ac:dyDescent="0.25">
      <c r="R35" s="299"/>
      <c r="V35" s="215"/>
    </row>
    <row r="44" spans="1:24" ht="15.75" x14ac:dyDescent="0.25">
      <c r="D44" s="224"/>
    </row>
    <row r="45" spans="1:24" x14ac:dyDescent="0.2">
      <c r="D45" s="226"/>
    </row>
    <row r="46" spans="1:24" s="223" customFormat="1" ht="15.75" x14ac:dyDescent="0.25">
      <c r="A46" s="224"/>
      <c r="B46" s="224"/>
      <c r="C46" s="224"/>
      <c r="D46" s="185"/>
      <c r="E46" s="221"/>
      <c r="F46" s="221"/>
      <c r="G46" s="221"/>
      <c r="H46" s="221"/>
      <c r="I46" s="178"/>
      <c r="J46" s="178"/>
      <c r="K46" s="284"/>
      <c r="L46" s="206"/>
      <c r="M46" s="207"/>
      <c r="N46" s="208"/>
      <c r="O46" s="208"/>
      <c r="P46" s="208"/>
      <c r="T46" s="209"/>
      <c r="U46" s="209"/>
      <c r="V46" s="225"/>
      <c r="W46" s="185"/>
      <c r="X46" s="185"/>
    </row>
    <row r="47" spans="1:24" s="223" customFormat="1" x14ac:dyDescent="0.2">
      <c r="A47" s="226" t="s">
        <v>174</v>
      </c>
      <c r="B47" s="226"/>
      <c r="C47" s="226"/>
      <c r="D47" s="185"/>
      <c r="E47" s="221"/>
      <c r="F47" s="221"/>
      <c r="G47" s="221"/>
      <c r="H47" s="221"/>
      <c r="I47" s="178"/>
      <c r="J47" s="178"/>
      <c r="K47" s="284"/>
      <c r="L47" s="206"/>
      <c r="M47" s="207"/>
      <c r="N47" s="208"/>
      <c r="O47" s="208"/>
      <c r="P47" s="208"/>
      <c r="T47" s="209"/>
      <c r="U47" s="209"/>
      <c r="V47" s="225"/>
      <c r="W47" s="185"/>
      <c r="X47" s="185"/>
    </row>
    <row r="49" spans="1:24" s="223" customFormat="1" ht="15.75" x14ac:dyDescent="0.2">
      <c r="A49" s="204"/>
      <c r="B49" s="204"/>
      <c r="C49" s="204"/>
      <c r="D49" s="185"/>
      <c r="E49" s="221"/>
      <c r="F49" s="221"/>
      <c r="G49" s="221"/>
      <c r="H49" s="221"/>
      <c r="I49" s="178"/>
      <c r="J49" s="178"/>
      <c r="K49" s="284"/>
      <c r="L49" s="206"/>
      <c r="M49" s="207"/>
      <c r="N49" s="208"/>
      <c r="O49" s="213"/>
      <c r="P49" s="256"/>
      <c r="Q49" s="214"/>
      <c r="R49" s="214"/>
      <c r="T49" s="209"/>
      <c r="U49" s="209"/>
      <c r="V49" s="225"/>
      <c r="W49" s="185"/>
      <c r="X49" s="185"/>
    </row>
    <row r="50" spans="1:24" s="223" customFormat="1" x14ac:dyDescent="0.2">
      <c r="A50" s="204"/>
      <c r="B50" s="204"/>
      <c r="C50" s="204"/>
      <c r="D50" s="185"/>
      <c r="E50" s="221"/>
      <c r="F50" s="221"/>
      <c r="G50" s="221"/>
      <c r="H50" s="221"/>
      <c r="I50" s="178"/>
      <c r="J50" s="178"/>
      <c r="K50" s="284"/>
      <c r="L50" s="206"/>
      <c r="M50" s="207"/>
      <c r="N50" s="208"/>
      <c r="O50" s="216"/>
      <c r="P50" s="227"/>
      <c r="Q50" s="218"/>
      <c r="R50" s="218"/>
      <c r="T50" s="209"/>
      <c r="U50" s="209"/>
      <c r="V50" s="225"/>
      <c r="W50" s="185"/>
      <c r="X50" s="185"/>
    </row>
    <row r="51" spans="1:24" s="223" customFormat="1" x14ac:dyDescent="0.2">
      <c r="A51" s="204"/>
      <c r="B51" s="204"/>
      <c r="C51" s="204"/>
      <c r="D51" s="185"/>
      <c r="E51" s="221"/>
      <c r="F51" s="221"/>
      <c r="G51" s="221"/>
      <c r="H51" s="221"/>
      <c r="I51" s="178"/>
      <c r="J51" s="178"/>
      <c r="K51" s="284"/>
      <c r="L51" s="206"/>
      <c r="M51" s="207"/>
      <c r="N51" s="208"/>
      <c r="O51" s="216"/>
      <c r="P51" s="217"/>
      <c r="Q51" s="219"/>
      <c r="R51" s="219"/>
      <c r="T51" s="209"/>
      <c r="U51" s="209"/>
      <c r="V51" s="225"/>
      <c r="W51" s="185"/>
      <c r="X51" s="185"/>
    </row>
    <row r="52" spans="1:24" s="223" customFormat="1" x14ac:dyDescent="0.2">
      <c r="A52" s="204"/>
      <c r="B52" s="204"/>
      <c r="C52" s="204"/>
      <c r="D52" s="185"/>
      <c r="E52" s="221"/>
      <c r="F52" s="221"/>
      <c r="G52" s="221"/>
      <c r="H52" s="221"/>
      <c r="I52" s="178"/>
      <c r="J52" s="178"/>
      <c r="K52" s="284"/>
      <c r="L52" s="206"/>
      <c r="M52" s="207"/>
      <c r="N52" s="208"/>
      <c r="O52" s="228"/>
      <c r="P52" s="228"/>
      <c r="Q52" s="218"/>
      <c r="R52" s="218"/>
      <c r="T52" s="209"/>
      <c r="U52" s="209"/>
      <c r="V52" s="225"/>
      <c r="W52" s="185"/>
      <c r="X52" s="185"/>
    </row>
    <row r="53" spans="1:24" s="223" customFormat="1" ht="15.75" x14ac:dyDescent="0.25">
      <c r="A53" s="204"/>
      <c r="B53" s="204"/>
      <c r="C53" s="204"/>
      <c r="D53" s="185"/>
      <c r="E53" s="221"/>
      <c r="F53" s="221"/>
      <c r="G53" s="221"/>
      <c r="H53" s="221"/>
      <c r="I53" s="178"/>
      <c r="J53" s="178"/>
      <c r="K53" s="284"/>
      <c r="L53" s="206"/>
      <c r="M53" s="207"/>
      <c r="N53" s="208"/>
      <c r="O53" s="339"/>
      <c r="P53" s="339"/>
      <c r="Q53" s="339"/>
      <c r="R53" s="339"/>
      <c r="T53" s="209"/>
      <c r="U53" s="209"/>
      <c r="V53" s="225"/>
      <c r="W53" s="185"/>
      <c r="X53" s="185"/>
    </row>
    <row r="54" spans="1:24" s="223" customFormat="1" ht="15.75" x14ac:dyDescent="0.2">
      <c r="A54" s="204"/>
      <c r="B54" s="204"/>
      <c r="C54" s="204"/>
      <c r="D54" s="185"/>
      <c r="E54" s="221"/>
      <c r="F54" s="221"/>
      <c r="G54" s="221"/>
      <c r="H54" s="221"/>
      <c r="I54" s="178"/>
      <c r="J54" s="178"/>
      <c r="K54" s="284"/>
      <c r="L54" s="206"/>
      <c r="M54" s="207"/>
      <c r="N54" s="208"/>
      <c r="O54" s="335"/>
      <c r="P54" s="335"/>
      <c r="Q54" s="335"/>
      <c r="R54" s="335"/>
      <c r="T54" s="209"/>
      <c r="U54" s="209"/>
      <c r="V54" s="225"/>
      <c r="W54" s="185"/>
      <c r="X54" s="185"/>
    </row>
    <row r="55" spans="1:24" s="223" customFormat="1" ht="15.75" x14ac:dyDescent="0.2">
      <c r="A55" s="204"/>
      <c r="B55" s="204"/>
      <c r="C55" s="204"/>
      <c r="D55" s="185"/>
      <c r="E55" s="221"/>
      <c r="F55" s="221"/>
      <c r="G55" s="221"/>
      <c r="H55" s="221"/>
      <c r="I55" s="178"/>
      <c r="J55" s="178"/>
      <c r="K55" s="284"/>
      <c r="L55" s="206"/>
      <c r="M55" s="207"/>
      <c r="N55" s="208"/>
      <c r="O55" s="229"/>
      <c r="P55" s="230"/>
      <c r="Q55" s="230"/>
      <c r="R55" s="231"/>
      <c r="T55" s="209"/>
      <c r="U55" s="209"/>
      <c r="V55" s="225"/>
      <c r="W55" s="185"/>
      <c r="X55" s="185"/>
    </row>
    <row r="56" spans="1:24" s="223" customFormat="1" x14ac:dyDescent="0.2">
      <c r="A56" s="204"/>
      <c r="B56" s="204"/>
      <c r="C56" s="204"/>
      <c r="D56" s="185"/>
      <c r="E56" s="221"/>
      <c r="F56" s="221"/>
      <c r="G56" s="221"/>
      <c r="H56" s="221"/>
      <c r="I56" s="178"/>
      <c r="J56" s="178"/>
      <c r="K56" s="284"/>
      <c r="L56" s="206"/>
      <c r="M56" s="207"/>
      <c r="N56" s="208"/>
      <c r="O56" s="216"/>
      <c r="P56" s="232"/>
      <c r="Q56" s="232"/>
      <c r="R56" s="233"/>
      <c r="T56" s="209"/>
      <c r="U56" s="209"/>
      <c r="V56" s="225"/>
      <c r="W56" s="185"/>
      <c r="X56" s="185"/>
    </row>
  </sheetData>
  <mergeCells count="36">
    <mergeCell ref="O54:R54"/>
    <mergeCell ref="V17:W17"/>
    <mergeCell ref="V18:W18"/>
    <mergeCell ref="V19:W19"/>
    <mergeCell ref="V20:W20"/>
    <mergeCell ref="O53:R53"/>
    <mergeCell ref="F9:H9"/>
    <mergeCell ref="I9:I15"/>
    <mergeCell ref="N9:N15"/>
    <mergeCell ref="J9:J15"/>
    <mergeCell ref="K9:K15"/>
    <mergeCell ref="L9:L15"/>
    <mergeCell ref="F10:F15"/>
    <mergeCell ref="G10:G15"/>
    <mergeCell ref="H10:H15"/>
    <mergeCell ref="B1:V2"/>
    <mergeCell ref="B3:V4"/>
    <mergeCell ref="A5:W5"/>
    <mergeCell ref="A6:W6"/>
    <mergeCell ref="A7:W7"/>
    <mergeCell ref="S9:S15"/>
    <mergeCell ref="V9:W15"/>
    <mergeCell ref="V16:W16"/>
    <mergeCell ref="A16:A19"/>
    <mergeCell ref="B16:B19"/>
    <mergeCell ref="P9:P15"/>
    <mergeCell ref="Q9:Q15"/>
    <mergeCell ref="R9:R15"/>
    <mergeCell ref="O9:O15"/>
    <mergeCell ref="A10:A15"/>
    <mergeCell ref="B10:B15"/>
    <mergeCell ref="C10:C15"/>
    <mergeCell ref="D10:D15"/>
    <mergeCell ref="E10:E15"/>
    <mergeCell ref="A9:B9"/>
    <mergeCell ref="C9:E9"/>
  </mergeCells>
  <conditionalFormatting sqref="T16:U20">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M16:M19">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22"/>
  <sheetViews>
    <sheetView showGridLines="0" topLeftCell="J4" zoomScale="70" zoomScaleNormal="70" workbookViewId="0">
      <selection activeCell="L21" sqref="L21"/>
    </sheetView>
  </sheetViews>
  <sheetFormatPr baseColWidth="10" defaultRowHeight="15" x14ac:dyDescent="0.25"/>
  <cols>
    <col min="8" max="8" width="60.140625" customWidth="1"/>
    <col min="9" max="9" width="63.85546875" customWidth="1"/>
    <col min="10" max="10" width="20.85546875" customWidth="1"/>
    <col min="11" max="11" width="25.42578125" customWidth="1"/>
    <col min="12" max="12" width="28" customWidth="1"/>
    <col min="13" max="13" width="26" customWidth="1"/>
    <col min="14" max="14" width="19.140625" customWidth="1"/>
    <col min="15" max="15" width="30.28515625" customWidth="1"/>
    <col min="16" max="16" width="35.5703125" customWidth="1"/>
    <col min="17" max="17" width="30.7109375" customWidth="1"/>
    <col min="18" max="18" width="33.85546875" customWidth="1"/>
    <col min="19" max="19" width="29" customWidth="1"/>
    <col min="21" max="21" width="13.7109375" customWidth="1"/>
    <col min="38" max="38" width="19.140625" customWidth="1"/>
    <col min="39" max="39" width="25.7109375" customWidth="1"/>
    <col min="40" max="40" width="23.140625" customWidth="1"/>
  </cols>
  <sheetData>
    <row r="1" spans="1:40" x14ac:dyDescent="0.25">
      <c r="A1" s="388" t="s">
        <v>207</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90"/>
      <c r="AM1" s="3" t="s">
        <v>0</v>
      </c>
      <c r="AN1" s="70" t="s">
        <v>1</v>
      </c>
    </row>
    <row r="2" spans="1:40" x14ac:dyDescent="0.25">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90"/>
      <c r="AM2" s="4" t="s">
        <v>2</v>
      </c>
      <c r="AN2" s="70" t="s">
        <v>3</v>
      </c>
    </row>
    <row r="3" spans="1:40" x14ac:dyDescent="0.25">
      <c r="A3" s="389"/>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90"/>
      <c r="AM3" s="3" t="s">
        <v>4</v>
      </c>
      <c r="AN3" s="71" t="s">
        <v>5</v>
      </c>
    </row>
    <row r="4" spans="1:40" x14ac:dyDescent="0.2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2"/>
      <c r="AM4" s="3" t="s">
        <v>6</v>
      </c>
      <c r="AN4" s="72" t="s">
        <v>7</v>
      </c>
    </row>
    <row r="5" spans="1:40" ht="15.75" x14ac:dyDescent="0.25">
      <c r="A5" s="393" t="s">
        <v>8</v>
      </c>
      <c r="B5" s="393"/>
      <c r="C5" s="393"/>
      <c r="D5" s="393"/>
      <c r="E5" s="393"/>
      <c r="F5" s="393"/>
      <c r="G5" s="393"/>
      <c r="H5" s="393"/>
      <c r="I5" s="393"/>
      <c r="J5" s="393"/>
      <c r="K5" s="396" t="s">
        <v>9</v>
      </c>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row>
    <row r="6" spans="1:40" ht="31.5" customHeight="1" x14ac:dyDescent="0.25">
      <c r="A6" s="394"/>
      <c r="B6" s="394"/>
      <c r="C6" s="394"/>
      <c r="D6" s="394"/>
      <c r="E6" s="395"/>
      <c r="F6" s="395"/>
      <c r="G6" s="395"/>
      <c r="H6" s="394"/>
      <c r="I6" s="394"/>
      <c r="J6" s="394"/>
      <c r="K6" s="22"/>
      <c r="L6" s="61"/>
      <c r="M6" s="61"/>
      <c r="N6" s="62"/>
      <c r="O6" s="23"/>
      <c r="P6" s="23"/>
      <c r="Q6" s="23"/>
      <c r="R6" s="61"/>
      <c r="S6" s="23"/>
      <c r="T6" s="23"/>
      <c r="U6" s="63"/>
      <c r="V6" s="397" t="s">
        <v>10</v>
      </c>
      <c r="W6" s="394"/>
      <c r="X6" s="394"/>
      <c r="Y6" s="394"/>
      <c r="Z6" s="394"/>
      <c r="AA6" s="394"/>
      <c r="AB6" s="394"/>
      <c r="AC6" s="394"/>
      <c r="AD6" s="394"/>
      <c r="AE6" s="394"/>
      <c r="AF6" s="394"/>
      <c r="AG6" s="394"/>
      <c r="AH6" s="394"/>
      <c r="AI6" s="394"/>
      <c r="AJ6" s="398"/>
      <c r="AK6" s="103"/>
      <c r="AL6" s="23"/>
      <c r="AM6" s="23"/>
      <c r="AN6" s="73"/>
    </row>
    <row r="7" spans="1:40" ht="15.75" x14ac:dyDescent="0.25">
      <c r="A7" s="399" t="s">
        <v>11</v>
      </c>
      <c r="B7" s="401" t="s">
        <v>12</v>
      </c>
      <c r="C7" s="402"/>
      <c r="D7" s="405" t="s">
        <v>11</v>
      </c>
      <c r="E7" s="407" t="s">
        <v>13</v>
      </c>
      <c r="F7" s="407"/>
      <c r="G7" s="407" t="s">
        <v>11</v>
      </c>
      <c r="H7" s="405" t="s">
        <v>14</v>
      </c>
      <c r="I7" s="408" t="s">
        <v>15</v>
      </c>
      <c r="J7" s="408" t="s">
        <v>16</v>
      </c>
      <c r="K7" s="408" t="s">
        <v>17</v>
      </c>
      <c r="L7" s="408" t="s">
        <v>18</v>
      </c>
      <c r="M7" s="408" t="s">
        <v>9</v>
      </c>
      <c r="N7" s="361" t="s">
        <v>19</v>
      </c>
      <c r="O7" s="419" t="s">
        <v>20</v>
      </c>
      <c r="P7" s="401" t="s">
        <v>21</v>
      </c>
      <c r="Q7" s="401" t="s">
        <v>22</v>
      </c>
      <c r="R7" s="401" t="s">
        <v>23</v>
      </c>
      <c r="S7" s="410" t="s">
        <v>20</v>
      </c>
      <c r="T7" s="300"/>
      <c r="U7" s="408" t="s">
        <v>24</v>
      </c>
      <c r="V7" s="372" t="s">
        <v>25</v>
      </c>
      <c r="W7" s="372"/>
      <c r="X7" s="373" t="s">
        <v>26</v>
      </c>
      <c r="Y7" s="373"/>
      <c r="Z7" s="373"/>
      <c r="AA7" s="373"/>
      <c r="AB7" s="414" t="s">
        <v>27</v>
      </c>
      <c r="AC7" s="415"/>
      <c r="AD7" s="415"/>
      <c r="AE7" s="415"/>
      <c r="AF7" s="415"/>
      <c r="AG7" s="416"/>
      <c r="AH7" s="373" t="s">
        <v>28</v>
      </c>
      <c r="AI7" s="373"/>
      <c r="AJ7" s="373"/>
      <c r="AK7" s="417" t="s">
        <v>29</v>
      </c>
      <c r="AL7" s="359" t="s">
        <v>30</v>
      </c>
      <c r="AM7" s="359" t="s">
        <v>31</v>
      </c>
      <c r="AN7" s="412" t="s">
        <v>32</v>
      </c>
    </row>
    <row r="8" spans="1:40" ht="122.25" x14ac:dyDescent="0.25">
      <c r="A8" s="400"/>
      <c r="B8" s="403"/>
      <c r="C8" s="404"/>
      <c r="D8" s="406"/>
      <c r="E8" s="407"/>
      <c r="F8" s="407"/>
      <c r="G8" s="407"/>
      <c r="H8" s="406"/>
      <c r="I8" s="409"/>
      <c r="J8" s="409"/>
      <c r="K8" s="409"/>
      <c r="L8" s="409"/>
      <c r="M8" s="409"/>
      <c r="N8" s="362"/>
      <c r="O8" s="420"/>
      <c r="P8" s="403"/>
      <c r="Q8" s="403"/>
      <c r="R8" s="403"/>
      <c r="S8" s="411"/>
      <c r="T8" s="301" t="s">
        <v>11</v>
      </c>
      <c r="U8" s="409"/>
      <c r="V8" s="302" t="s">
        <v>33</v>
      </c>
      <c r="W8" s="303" t="s">
        <v>34</v>
      </c>
      <c r="X8" s="304" t="s">
        <v>35</v>
      </c>
      <c r="Y8" s="304" t="s">
        <v>36</v>
      </c>
      <c r="Z8" s="304" t="s">
        <v>211</v>
      </c>
      <c r="AA8" s="304" t="s">
        <v>37</v>
      </c>
      <c r="AB8" s="304" t="s">
        <v>38</v>
      </c>
      <c r="AC8" s="304" t="s">
        <v>39</v>
      </c>
      <c r="AD8" s="304" t="s">
        <v>40</v>
      </c>
      <c r="AE8" s="304" t="s">
        <v>41</v>
      </c>
      <c r="AF8" s="304" t="s">
        <v>42</v>
      </c>
      <c r="AG8" s="304" t="s">
        <v>43</v>
      </c>
      <c r="AH8" s="304" t="s">
        <v>44</v>
      </c>
      <c r="AI8" s="304" t="s">
        <v>45</v>
      </c>
      <c r="AJ8" s="304" t="s">
        <v>46</v>
      </c>
      <c r="AK8" s="418"/>
      <c r="AL8" s="360"/>
      <c r="AM8" s="360"/>
      <c r="AN8" s="413"/>
    </row>
    <row r="9" spans="1:40" ht="15.75" x14ac:dyDescent="0.25">
      <c r="A9" s="60">
        <v>3</v>
      </c>
      <c r="B9" s="48" t="s">
        <v>47</v>
      </c>
      <c r="C9" s="18"/>
      <c r="D9" s="34"/>
      <c r="E9" s="97"/>
      <c r="F9" s="97"/>
      <c r="G9" s="97"/>
      <c r="H9" s="49"/>
      <c r="I9" s="40"/>
      <c r="J9" s="39"/>
      <c r="K9" s="39"/>
      <c r="L9" s="40"/>
      <c r="M9" s="40"/>
      <c r="N9" s="41"/>
      <c r="O9" s="39"/>
      <c r="P9" s="39"/>
      <c r="Q9" s="39"/>
      <c r="R9" s="40"/>
      <c r="S9" s="39"/>
      <c r="T9" s="39"/>
      <c r="U9" s="40"/>
      <c r="V9" s="39"/>
      <c r="W9" s="39"/>
      <c r="X9" s="39"/>
      <c r="Y9" s="39"/>
      <c r="Z9" s="39"/>
      <c r="AA9" s="39"/>
      <c r="AB9" s="39"/>
      <c r="AC9" s="39"/>
      <c r="AD9" s="39"/>
      <c r="AE9" s="39"/>
      <c r="AF9" s="39"/>
      <c r="AG9" s="39"/>
      <c r="AH9" s="39"/>
      <c r="AI9" s="39"/>
      <c r="AJ9" s="39"/>
      <c r="AK9" s="39"/>
      <c r="AL9" s="39"/>
      <c r="AM9" s="39"/>
      <c r="AN9" s="83"/>
    </row>
    <row r="10" spans="1:40" ht="15.75" x14ac:dyDescent="0.25">
      <c r="A10" s="340"/>
      <c r="B10" s="374"/>
      <c r="C10" s="375"/>
      <c r="D10" s="50">
        <v>2409</v>
      </c>
      <c r="E10" s="7" t="s">
        <v>48</v>
      </c>
      <c r="F10" s="32"/>
      <c r="G10" s="65"/>
      <c r="H10" s="58"/>
      <c r="I10" s="17"/>
      <c r="J10" s="52"/>
      <c r="K10" s="6"/>
      <c r="L10" s="42"/>
      <c r="M10" s="43"/>
      <c r="N10" s="44"/>
      <c r="O10" s="66"/>
      <c r="P10" s="45"/>
      <c r="Q10" s="45"/>
      <c r="R10" s="6"/>
      <c r="S10" s="67"/>
      <c r="T10" s="45"/>
      <c r="U10" s="64"/>
      <c r="V10" s="45"/>
      <c r="W10" s="45"/>
      <c r="X10" s="45"/>
      <c r="Y10" s="45"/>
      <c r="Z10" s="45"/>
      <c r="AA10" s="45"/>
      <c r="AB10" s="45"/>
      <c r="AC10" s="45"/>
      <c r="AD10" s="45"/>
      <c r="AE10" s="45"/>
      <c r="AF10" s="45"/>
      <c r="AG10" s="45"/>
      <c r="AH10" s="45"/>
      <c r="AI10" s="45"/>
      <c r="AJ10" s="45"/>
      <c r="AK10" s="45"/>
      <c r="AL10" s="45"/>
      <c r="AM10" s="45"/>
      <c r="AN10" s="84"/>
    </row>
    <row r="11" spans="1:40" ht="66" customHeight="1" x14ac:dyDescent="0.25">
      <c r="A11" s="341"/>
      <c r="B11" s="376"/>
      <c r="C11" s="376"/>
      <c r="D11" s="21"/>
      <c r="E11" s="377"/>
      <c r="F11" s="377"/>
      <c r="G11" s="348" t="s">
        <v>49</v>
      </c>
      <c r="H11" s="344" t="s">
        <v>50</v>
      </c>
      <c r="I11" s="346" t="s">
        <v>51</v>
      </c>
      <c r="J11" s="350">
        <v>1</v>
      </c>
      <c r="K11" s="379" t="s">
        <v>52</v>
      </c>
      <c r="L11" s="382" t="s">
        <v>53</v>
      </c>
      <c r="M11" s="385" t="s">
        <v>54</v>
      </c>
      <c r="N11" s="342">
        <v>0.24672897196261701</v>
      </c>
      <c r="O11" s="369">
        <v>107000000</v>
      </c>
      <c r="P11" s="366" t="s">
        <v>55</v>
      </c>
      <c r="Q11" s="366" t="s">
        <v>56</v>
      </c>
      <c r="R11" s="238" t="s">
        <v>57</v>
      </c>
      <c r="S11" s="239">
        <v>23052000</v>
      </c>
      <c r="T11" s="363" t="s">
        <v>58</v>
      </c>
      <c r="U11" s="366" t="s">
        <v>59</v>
      </c>
      <c r="V11" s="354">
        <v>57163</v>
      </c>
      <c r="W11" s="354">
        <v>57815</v>
      </c>
      <c r="X11" s="354">
        <v>27805</v>
      </c>
      <c r="Y11" s="354">
        <v>8790</v>
      </c>
      <c r="Z11" s="354">
        <v>60583</v>
      </c>
      <c r="AA11" s="354">
        <v>17800</v>
      </c>
      <c r="AB11" s="354">
        <v>283</v>
      </c>
      <c r="AC11" s="354">
        <v>1495</v>
      </c>
      <c r="AD11" s="354">
        <v>8</v>
      </c>
      <c r="AE11" s="354">
        <v>0</v>
      </c>
      <c r="AF11" s="354">
        <v>0</v>
      </c>
      <c r="AG11" s="354">
        <v>0</v>
      </c>
      <c r="AH11" s="354">
        <v>44350</v>
      </c>
      <c r="AI11" s="354">
        <v>6251</v>
      </c>
      <c r="AJ11" s="354">
        <v>75687</v>
      </c>
      <c r="AK11" s="354">
        <v>114978</v>
      </c>
      <c r="AL11" s="355">
        <v>43832</v>
      </c>
      <c r="AM11" s="355">
        <v>44195</v>
      </c>
      <c r="AN11" s="529" t="s">
        <v>60</v>
      </c>
    </row>
    <row r="12" spans="1:40" ht="66" customHeight="1" x14ac:dyDescent="0.25">
      <c r="A12" s="105"/>
      <c r="B12" s="106"/>
      <c r="C12" s="106"/>
      <c r="D12" s="15"/>
      <c r="E12" s="378"/>
      <c r="F12" s="378"/>
      <c r="G12" s="349"/>
      <c r="H12" s="345"/>
      <c r="I12" s="347"/>
      <c r="J12" s="350"/>
      <c r="K12" s="380"/>
      <c r="L12" s="383"/>
      <c r="M12" s="386"/>
      <c r="N12" s="343"/>
      <c r="O12" s="370"/>
      <c r="P12" s="367"/>
      <c r="Q12" s="367"/>
      <c r="R12" s="101" t="s">
        <v>61</v>
      </c>
      <c r="S12" s="75">
        <v>3348000</v>
      </c>
      <c r="T12" s="364"/>
      <c r="U12" s="367"/>
      <c r="V12" s="354"/>
      <c r="W12" s="354"/>
      <c r="X12" s="354"/>
      <c r="Y12" s="354"/>
      <c r="Z12" s="354"/>
      <c r="AA12" s="354"/>
      <c r="AB12" s="354"/>
      <c r="AC12" s="354"/>
      <c r="AD12" s="354"/>
      <c r="AE12" s="354"/>
      <c r="AF12" s="354"/>
      <c r="AG12" s="354"/>
      <c r="AH12" s="354"/>
      <c r="AI12" s="354"/>
      <c r="AJ12" s="354"/>
      <c r="AK12" s="354"/>
      <c r="AL12" s="356"/>
      <c r="AM12" s="356"/>
      <c r="AN12" s="530"/>
    </row>
    <row r="13" spans="1:40" ht="66" customHeight="1" x14ac:dyDescent="0.25">
      <c r="A13" s="19"/>
      <c r="B13" s="8"/>
      <c r="C13" s="8"/>
      <c r="D13" s="15"/>
      <c r="E13" s="378"/>
      <c r="F13" s="378"/>
      <c r="G13" s="107" t="s">
        <v>62</v>
      </c>
      <c r="H13" s="74" t="s">
        <v>63</v>
      </c>
      <c r="I13" s="98" t="s">
        <v>64</v>
      </c>
      <c r="J13" s="241">
        <v>1</v>
      </c>
      <c r="K13" s="380"/>
      <c r="L13" s="383"/>
      <c r="M13" s="386" t="s">
        <v>65</v>
      </c>
      <c r="N13" s="68">
        <v>7.8504672897196259E-2</v>
      </c>
      <c r="O13" s="370"/>
      <c r="P13" s="367"/>
      <c r="Q13" s="367"/>
      <c r="R13" s="102" t="s">
        <v>66</v>
      </c>
      <c r="S13" s="75">
        <v>8400000</v>
      </c>
      <c r="T13" s="364"/>
      <c r="U13" s="367"/>
      <c r="V13" s="354"/>
      <c r="W13" s="354"/>
      <c r="X13" s="354"/>
      <c r="Y13" s="354"/>
      <c r="Z13" s="354"/>
      <c r="AA13" s="354"/>
      <c r="AB13" s="354"/>
      <c r="AC13" s="354"/>
      <c r="AD13" s="354"/>
      <c r="AE13" s="354"/>
      <c r="AF13" s="354"/>
      <c r="AG13" s="354"/>
      <c r="AH13" s="354"/>
      <c r="AI13" s="354"/>
      <c r="AJ13" s="354"/>
      <c r="AK13" s="354"/>
      <c r="AL13" s="357"/>
      <c r="AM13" s="357"/>
      <c r="AN13" s="530"/>
    </row>
    <row r="14" spans="1:40" ht="66" customHeight="1" x14ac:dyDescent="0.25">
      <c r="A14" s="19"/>
      <c r="B14" s="8"/>
      <c r="C14" s="8"/>
      <c r="D14" s="15"/>
      <c r="E14" s="378"/>
      <c r="F14" s="378"/>
      <c r="G14" s="107" t="s">
        <v>67</v>
      </c>
      <c r="H14" s="74" t="s">
        <v>68</v>
      </c>
      <c r="I14" s="98" t="s">
        <v>69</v>
      </c>
      <c r="J14" s="241">
        <v>1</v>
      </c>
      <c r="K14" s="380"/>
      <c r="L14" s="383"/>
      <c r="M14" s="386"/>
      <c r="N14" s="68">
        <v>0.23551401869158878</v>
      </c>
      <c r="O14" s="370"/>
      <c r="P14" s="367"/>
      <c r="Q14" s="367"/>
      <c r="R14" s="102" t="s">
        <v>70</v>
      </c>
      <c r="S14" s="100">
        <v>25200000</v>
      </c>
      <c r="T14" s="364"/>
      <c r="U14" s="367"/>
      <c r="V14" s="354"/>
      <c r="W14" s="354"/>
      <c r="X14" s="354"/>
      <c r="Y14" s="354"/>
      <c r="Z14" s="354"/>
      <c r="AA14" s="354"/>
      <c r="AB14" s="354"/>
      <c r="AC14" s="354"/>
      <c r="AD14" s="354"/>
      <c r="AE14" s="354"/>
      <c r="AF14" s="354"/>
      <c r="AG14" s="354"/>
      <c r="AH14" s="354"/>
      <c r="AI14" s="354"/>
      <c r="AJ14" s="354"/>
      <c r="AK14" s="354"/>
      <c r="AL14" s="357"/>
      <c r="AM14" s="357"/>
      <c r="AN14" s="530"/>
    </row>
    <row r="15" spans="1:40" ht="66" customHeight="1" x14ac:dyDescent="0.25">
      <c r="A15" s="19"/>
      <c r="B15" s="8"/>
      <c r="C15" s="8"/>
      <c r="D15" s="15"/>
      <c r="E15" s="378"/>
      <c r="F15" s="378"/>
      <c r="G15" s="252" t="s">
        <v>71</v>
      </c>
      <c r="H15" s="74" t="s">
        <v>72</v>
      </c>
      <c r="I15" s="98" t="s">
        <v>73</v>
      </c>
      <c r="J15" s="241">
        <v>1</v>
      </c>
      <c r="K15" s="381"/>
      <c r="L15" s="384"/>
      <c r="M15" s="387"/>
      <c r="N15" s="68">
        <v>0.43925233644859812</v>
      </c>
      <c r="O15" s="371"/>
      <c r="P15" s="368"/>
      <c r="Q15" s="368"/>
      <c r="R15" s="102" t="s">
        <v>74</v>
      </c>
      <c r="S15" s="100">
        <v>47000000</v>
      </c>
      <c r="T15" s="365"/>
      <c r="U15" s="368"/>
      <c r="V15" s="354"/>
      <c r="W15" s="354"/>
      <c r="X15" s="354"/>
      <c r="Y15" s="354"/>
      <c r="Z15" s="354"/>
      <c r="AA15" s="354"/>
      <c r="AB15" s="354"/>
      <c r="AC15" s="354"/>
      <c r="AD15" s="354"/>
      <c r="AE15" s="354"/>
      <c r="AF15" s="354"/>
      <c r="AG15" s="354"/>
      <c r="AH15" s="354"/>
      <c r="AI15" s="354"/>
      <c r="AJ15" s="354"/>
      <c r="AK15" s="354"/>
      <c r="AL15" s="358"/>
      <c r="AM15" s="358"/>
      <c r="AN15" s="531"/>
    </row>
    <row r="16" spans="1:40" ht="15.75" x14ac:dyDescent="0.25">
      <c r="A16" s="20"/>
      <c r="B16" s="16"/>
      <c r="C16" s="16"/>
      <c r="D16" s="35"/>
      <c r="E16" s="36"/>
      <c r="F16" s="36"/>
      <c r="G16" s="37"/>
      <c r="H16" s="82"/>
      <c r="I16" s="51"/>
      <c r="J16" s="9"/>
      <c r="K16" s="9"/>
      <c r="L16" s="51"/>
      <c r="M16" s="54"/>
      <c r="N16" s="24"/>
      <c r="O16" s="59">
        <v>107000000</v>
      </c>
      <c r="P16" s="54"/>
      <c r="Q16" s="54"/>
      <c r="R16" s="54"/>
      <c r="S16" s="59">
        <v>107000000</v>
      </c>
      <c r="T16" s="99"/>
      <c r="U16" s="54"/>
      <c r="V16" s="10"/>
      <c r="W16" s="10"/>
      <c r="X16" s="10"/>
      <c r="Y16" s="10"/>
      <c r="Z16" s="10"/>
      <c r="AA16" s="10"/>
      <c r="AB16" s="10"/>
      <c r="AC16" s="10"/>
      <c r="AD16" s="10"/>
      <c r="AE16" s="10"/>
      <c r="AF16" s="10"/>
      <c r="AG16" s="10"/>
      <c r="AH16" s="10"/>
      <c r="AI16" s="10"/>
      <c r="AJ16" s="10"/>
      <c r="AK16" s="10"/>
      <c r="AL16" s="11"/>
      <c r="AM16" s="53"/>
      <c r="AN16" s="12"/>
    </row>
    <row r="17" spans="1:40" ht="15.75" x14ac:dyDescent="0.25">
      <c r="A17" s="56"/>
      <c r="B17" s="8"/>
      <c r="C17" s="8"/>
      <c r="D17" s="8"/>
      <c r="E17" s="8"/>
      <c r="F17" s="8"/>
      <c r="G17" s="8"/>
      <c r="H17" s="89"/>
      <c r="I17" s="90"/>
      <c r="J17" s="33"/>
      <c r="K17" s="33"/>
      <c r="L17" s="90"/>
      <c r="M17" s="85"/>
      <c r="N17" s="91"/>
      <c r="O17" s="92"/>
      <c r="P17" s="85"/>
      <c r="Q17" s="85"/>
      <c r="R17" s="85"/>
      <c r="S17" s="92"/>
      <c r="T17" s="93"/>
      <c r="U17" s="85"/>
      <c r="V17" s="8"/>
      <c r="W17" s="8"/>
      <c r="X17" s="8"/>
      <c r="Y17" s="8"/>
      <c r="Z17" s="8"/>
      <c r="AA17" s="8"/>
      <c r="AB17" s="8"/>
      <c r="AC17" s="8"/>
      <c r="AD17" s="8"/>
      <c r="AE17" s="8"/>
      <c r="AF17" s="8"/>
      <c r="AG17" s="8"/>
      <c r="AH17" s="8"/>
      <c r="AI17" s="8"/>
      <c r="AJ17" s="8"/>
      <c r="AK17" s="8"/>
      <c r="AL17" s="94"/>
      <c r="AM17" s="95"/>
      <c r="AN17" s="96"/>
    </row>
    <row r="18" spans="1:40" ht="15.75" x14ac:dyDescent="0.25">
      <c r="A18" s="14"/>
      <c r="B18" s="13"/>
      <c r="C18" s="13"/>
      <c r="D18" s="13"/>
      <c r="E18" s="13"/>
      <c r="F18" s="13"/>
      <c r="G18" s="13"/>
      <c r="H18" s="69"/>
      <c r="I18" s="46"/>
      <c r="J18" s="5"/>
      <c r="K18" s="5"/>
      <c r="L18" s="46"/>
      <c r="M18" s="25"/>
      <c r="N18" s="47"/>
      <c r="O18" s="30"/>
      <c r="P18" s="25"/>
      <c r="Q18" s="25"/>
      <c r="R18" s="57"/>
      <c r="S18" s="31"/>
      <c r="T18" s="26"/>
      <c r="U18" s="25"/>
      <c r="V18" s="13"/>
      <c r="W18" s="13"/>
      <c r="X18" s="13"/>
      <c r="Y18" s="13"/>
      <c r="Z18" s="13"/>
      <c r="AA18" s="13"/>
      <c r="AB18" s="13"/>
      <c r="AC18" s="13"/>
      <c r="AD18" s="13"/>
      <c r="AE18" s="13"/>
      <c r="AF18" s="13"/>
      <c r="AG18" s="13"/>
      <c r="AH18" s="13"/>
      <c r="AI18" s="13"/>
      <c r="AJ18" s="13"/>
      <c r="AK18" s="13"/>
      <c r="AL18" s="27"/>
      <c r="AM18" s="28"/>
      <c r="AN18" s="29"/>
    </row>
    <row r="19" spans="1:40" ht="15.75" x14ac:dyDescent="0.25">
      <c r="A19" s="1"/>
      <c r="B19" s="16"/>
      <c r="C19" s="16"/>
      <c r="D19" s="16"/>
      <c r="E19" s="16"/>
      <c r="F19" s="16"/>
      <c r="G19" s="16"/>
      <c r="H19" s="86"/>
      <c r="I19" s="46"/>
      <c r="J19" s="1"/>
      <c r="K19" s="1"/>
      <c r="L19" s="1"/>
      <c r="M19" s="1"/>
      <c r="N19" s="1"/>
      <c r="O19" s="1"/>
      <c r="P19" s="1"/>
      <c r="Q19" s="1"/>
      <c r="R19" s="1"/>
      <c r="S19" s="1"/>
      <c r="T19" s="1"/>
      <c r="U19" s="38"/>
      <c r="V19" s="1"/>
      <c r="W19" s="1"/>
      <c r="X19" s="1"/>
      <c r="Y19" s="1"/>
      <c r="Z19" s="1"/>
      <c r="AA19" s="1"/>
      <c r="AB19" s="1"/>
      <c r="AC19" s="1"/>
      <c r="AD19" s="1"/>
      <c r="AE19" s="1"/>
      <c r="AF19" s="1"/>
      <c r="AG19" s="1"/>
      <c r="AH19" s="1"/>
      <c r="AI19" s="1"/>
      <c r="AJ19" s="1"/>
      <c r="AK19" s="1"/>
      <c r="AL19" s="1"/>
      <c r="AM19" s="1"/>
      <c r="AN19" s="1"/>
    </row>
    <row r="20" spans="1:40" ht="20.25" x14ac:dyDescent="0.3">
      <c r="A20" s="1"/>
      <c r="B20" s="56"/>
      <c r="C20" s="87"/>
      <c r="D20" s="87" t="s">
        <v>181</v>
      </c>
      <c r="E20" s="87"/>
      <c r="F20" s="87"/>
      <c r="G20" s="87"/>
      <c r="H20" s="88"/>
      <c r="I20" s="80"/>
      <c r="J20" s="76"/>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8" x14ac:dyDescent="0.25">
      <c r="A21" s="1"/>
      <c r="B21" s="13"/>
      <c r="C21" s="81"/>
      <c r="D21" s="81"/>
      <c r="E21" s="80" t="s">
        <v>75</v>
      </c>
      <c r="F21" s="80"/>
      <c r="G21" s="80"/>
      <c r="H21" s="80"/>
      <c r="I21" s="55"/>
      <c r="J21" s="77"/>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x14ac:dyDescent="0.25">
      <c r="A22" s="1"/>
      <c r="B22" s="1"/>
      <c r="C22" s="78"/>
      <c r="D22" s="78"/>
      <c r="E22" s="79"/>
      <c r="F22" s="79"/>
      <c r="G22" s="79"/>
      <c r="H22" s="79"/>
      <c r="I22" s="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sheetData>
  <mergeCells count="65">
    <mergeCell ref="AK7:AK8"/>
    <mergeCell ref="J7:J8"/>
    <mergeCell ref="K7:K8"/>
    <mergeCell ref="L7:L8"/>
    <mergeCell ref="M7:M8"/>
    <mergeCell ref="O7:O8"/>
    <mergeCell ref="P7:P8"/>
    <mergeCell ref="Q7:Q8"/>
    <mergeCell ref="R7:R8"/>
    <mergeCell ref="A1:AL4"/>
    <mergeCell ref="A5:J6"/>
    <mergeCell ref="K5:AN5"/>
    <mergeCell ref="V6:AJ6"/>
    <mergeCell ref="A7:A8"/>
    <mergeCell ref="B7:C8"/>
    <mergeCell ref="D7:D8"/>
    <mergeCell ref="E7:F8"/>
    <mergeCell ref="G7:G8"/>
    <mergeCell ref="H7:H8"/>
    <mergeCell ref="U7:U8"/>
    <mergeCell ref="I7:I8"/>
    <mergeCell ref="S7:S8"/>
    <mergeCell ref="AN7:AN8"/>
    <mergeCell ref="AB7:AG7"/>
    <mergeCell ref="AH7:AJ7"/>
    <mergeCell ref="P11:P15"/>
    <mergeCell ref="Q11:Q15"/>
    <mergeCell ref="V7:W7"/>
    <mergeCell ref="X7:AA7"/>
    <mergeCell ref="B10:C11"/>
    <mergeCell ref="E11:F15"/>
    <mergeCell ref="K11:K15"/>
    <mergeCell ref="L11:L15"/>
    <mergeCell ref="M11:M15"/>
    <mergeCell ref="AL7:AL8"/>
    <mergeCell ref="N7:N8"/>
    <mergeCell ref="AM7:AM8"/>
    <mergeCell ref="AE11:AE15"/>
    <mergeCell ref="T11:T15"/>
    <mergeCell ref="U11:U15"/>
    <mergeCell ref="V11:V15"/>
    <mergeCell ref="W11:W15"/>
    <mergeCell ref="X11:X15"/>
    <mergeCell ref="Y11:Y15"/>
    <mergeCell ref="Z11:Z15"/>
    <mergeCell ref="AA11:AA15"/>
    <mergeCell ref="AB11:AB15"/>
    <mergeCell ref="AC11:AC15"/>
    <mergeCell ref="AD11:AD15"/>
    <mergeCell ref="O11:O15"/>
    <mergeCell ref="AN11:AN15"/>
    <mergeCell ref="AF11:AF15"/>
    <mergeCell ref="AG11:AG15"/>
    <mergeCell ref="AH11:AH15"/>
    <mergeCell ref="AI11:AI15"/>
    <mergeCell ref="AJ11:AJ15"/>
    <mergeCell ref="AK11:AK15"/>
    <mergeCell ref="AL11:AL15"/>
    <mergeCell ref="AM11:AM15"/>
    <mergeCell ref="A10:A11"/>
    <mergeCell ref="N11:N12"/>
    <mergeCell ref="H11:H12"/>
    <mergeCell ref="I11:I12"/>
    <mergeCell ref="G11:G12"/>
    <mergeCell ref="J11:J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22"/>
  <sheetViews>
    <sheetView showGridLines="0" topLeftCell="AZ7" zoomScale="70" zoomScaleNormal="70" workbookViewId="0">
      <selection activeCell="BI8" sqref="BI8:BI9"/>
    </sheetView>
  </sheetViews>
  <sheetFormatPr baseColWidth="10" defaultRowHeight="15" x14ac:dyDescent="0.25"/>
  <cols>
    <col min="1" max="1" width="16.5703125" style="1" customWidth="1"/>
    <col min="2" max="3" width="11.42578125" style="1"/>
    <col min="4" max="4" width="22" style="1" customWidth="1"/>
    <col min="5" max="6" width="11.42578125" style="1"/>
    <col min="7" max="7" width="21.140625" style="1" customWidth="1"/>
    <col min="8" max="8" width="45.140625" style="1" customWidth="1"/>
    <col min="9" max="9" width="46" style="1" customWidth="1"/>
    <col min="10" max="11" width="11.42578125" style="1"/>
    <col min="12" max="12" width="22.7109375" style="1" customWidth="1"/>
    <col min="13" max="13" width="15" style="1" customWidth="1"/>
    <col min="14" max="14" width="32.85546875" style="1" customWidth="1"/>
    <col min="15" max="15" width="26.28515625" style="1" customWidth="1"/>
    <col min="16" max="20" width="28.28515625" style="1" customWidth="1"/>
    <col min="21" max="21" width="31.28515625" style="1" customWidth="1"/>
    <col min="22" max="22" width="32.42578125" style="1" customWidth="1"/>
    <col min="23" max="23" width="14" style="1" customWidth="1"/>
    <col min="24" max="24" width="17.140625" style="1" customWidth="1"/>
    <col min="25" max="56" width="11.42578125" style="1"/>
    <col min="57" max="57" width="22.28515625" style="1" customWidth="1"/>
    <col min="58" max="58" width="25.42578125" style="1" customWidth="1"/>
    <col min="59" max="59" width="24.140625" style="1" customWidth="1"/>
    <col min="60" max="60" width="17.7109375" style="1" customWidth="1"/>
    <col min="61" max="61" width="25.7109375" style="1" customWidth="1"/>
    <col min="62" max="62" width="21.85546875" style="1" customWidth="1"/>
    <col min="63" max="63" width="15" style="1" customWidth="1"/>
    <col min="64" max="64" width="19.42578125" style="1" customWidth="1"/>
    <col min="65" max="65" width="15" style="1" customWidth="1"/>
    <col min="66" max="66" width="13.42578125" style="1" bestFit="1" customWidth="1"/>
    <col min="67" max="67" width="22.85546875" style="1" customWidth="1"/>
    <col min="68" max="16384" width="11.42578125" style="1"/>
  </cols>
  <sheetData>
    <row r="1" spans="1:67" ht="18" customHeight="1" x14ac:dyDescent="0.25">
      <c r="A1" s="440" t="s">
        <v>208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123"/>
      <c r="BM1" s="120"/>
      <c r="BN1" s="124" t="s">
        <v>0</v>
      </c>
      <c r="BO1" s="125" t="s">
        <v>111</v>
      </c>
    </row>
    <row r="2" spans="1:67" x14ac:dyDescent="0.25">
      <c r="A2" s="442"/>
      <c r="B2" s="443"/>
      <c r="C2" s="443"/>
      <c r="D2" s="443"/>
      <c r="E2" s="443"/>
      <c r="F2" s="443"/>
      <c r="G2" s="443"/>
      <c r="H2" s="443"/>
      <c r="I2" s="443"/>
      <c r="J2" s="443"/>
      <c r="K2" s="443"/>
      <c r="L2" s="443"/>
      <c r="M2" s="443"/>
      <c r="N2" s="443"/>
      <c r="O2" s="443"/>
      <c r="P2" s="443"/>
      <c r="Q2" s="443"/>
      <c r="R2" s="443"/>
      <c r="S2" s="443"/>
      <c r="T2" s="443"/>
      <c r="U2" s="443"/>
      <c r="V2" s="443"/>
      <c r="W2" s="443"/>
      <c r="X2" s="443"/>
      <c r="Y2" s="443"/>
      <c r="Z2" s="443"/>
      <c r="AA2" s="443"/>
      <c r="AB2" s="443"/>
      <c r="AC2" s="443"/>
      <c r="AD2" s="443"/>
      <c r="AE2" s="443"/>
      <c r="AF2" s="443"/>
      <c r="AG2" s="443"/>
      <c r="AH2" s="443"/>
      <c r="AI2" s="443"/>
      <c r="AJ2" s="443"/>
      <c r="AK2" s="443"/>
      <c r="AL2" s="443"/>
      <c r="AM2" s="443"/>
      <c r="AN2" s="443"/>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126"/>
      <c r="BM2" s="120"/>
      <c r="BN2" s="121" t="s">
        <v>2</v>
      </c>
      <c r="BO2" s="127">
        <v>6</v>
      </c>
    </row>
    <row r="3" spans="1:67" x14ac:dyDescent="0.25">
      <c r="A3" s="442"/>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126"/>
      <c r="BM3" s="120"/>
      <c r="BN3" s="121" t="s">
        <v>4</v>
      </c>
      <c r="BO3" s="128" t="s">
        <v>5</v>
      </c>
    </row>
    <row r="4" spans="1:67" x14ac:dyDescent="0.25">
      <c r="A4" s="444"/>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c r="AL4" s="445"/>
      <c r="AM4" s="445"/>
      <c r="AN4" s="445"/>
      <c r="AO4" s="445"/>
      <c r="AP4" s="445"/>
      <c r="AQ4" s="445"/>
      <c r="AR4" s="445"/>
      <c r="AS4" s="445"/>
      <c r="AT4" s="445"/>
      <c r="AU4" s="445"/>
      <c r="AV4" s="445"/>
      <c r="AW4" s="445"/>
      <c r="AX4" s="445"/>
      <c r="AY4" s="445"/>
      <c r="AZ4" s="445"/>
      <c r="BA4" s="445"/>
      <c r="BB4" s="445"/>
      <c r="BC4" s="445"/>
      <c r="BD4" s="445"/>
      <c r="BE4" s="445"/>
      <c r="BF4" s="445"/>
      <c r="BG4" s="445"/>
      <c r="BH4" s="445"/>
      <c r="BI4" s="445"/>
      <c r="BJ4" s="445"/>
      <c r="BK4" s="445"/>
      <c r="BL4" s="129"/>
      <c r="BM4" s="131"/>
      <c r="BN4" s="121" t="s">
        <v>6</v>
      </c>
      <c r="BO4" s="130" t="s">
        <v>112</v>
      </c>
    </row>
    <row r="5" spans="1:67" ht="15.75" x14ac:dyDescent="0.25">
      <c r="A5" s="446" t="s">
        <v>113</v>
      </c>
      <c r="B5" s="323"/>
      <c r="C5" s="323"/>
      <c r="D5" s="323"/>
      <c r="E5" s="323"/>
      <c r="F5" s="323"/>
      <c r="G5" s="323"/>
      <c r="H5" s="323"/>
      <c r="I5" s="323"/>
      <c r="J5" s="323"/>
      <c r="K5" s="122"/>
      <c r="L5" s="448" t="s">
        <v>9</v>
      </c>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9"/>
      <c r="BO5" s="450"/>
    </row>
    <row r="6" spans="1:67" ht="16.5" thickBot="1" x14ac:dyDescent="0.3">
      <c r="A6" s="447"/>
      <c r="B6" s="326"/>
      <c r="C6" s="326"/>
      <c r="D6" s="326"/>
      <c r="E6" s="326"/>
      <c r="F6" s="326"/>
      <c r="G6" s="326"/>
      <c r="H6" s="326"/>
      <c r="I6" s="326"/>
      <c r="J6" s="326"/>
      <c r="K6" s="132"/>
      <c r="L6" s="133"/>
      <c r="M6" s="134"/>
      <c r="N6" s="135"/>
      <c r="O6" s="132"/>
      <c r="P6" s="136"/>
      <c r="Q6" s="132"/>
      <c r="R6" s="132"/>
      <c r="S6" s="132"/>
      <c r="T6" s="132"/>
      <c r="U6" s="132"/>
      <c r="V6" s="132"/>
      <c r="W6" s="132"/>
      <c r="X6" s="132"/>
      <c r="Y6" s="325" t="s">
        <v>10</v>
      </c>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132"/>
      <c r="BC6" s="137"/>
      <c r="BD6" s="137"/>
      <c r="BE6" s="137"/>
      <c r="BF6" s="137"/>
      <c r="BG6" s="137"/>
      <c r="BH6" s="137"/>
      <c r="BI6" s="137"/>
      <c r="BJ6" s="137"/>
      <c r="BK6" s="138"/>
      <c r="BL6" s="138"/>
      <c r="BM6" s="138"/>
      <c r="BN6" s="138"/>
      <c r="BO6" s="139"/>
    </row>
    <row r="7" spans="1:67" ht="33" customHeight="1" x14ac:dyDescent="0.25">
      <c r="A7" s="469" t="s">
        <v>11</v>
      </c>
      <c r="B7" s="421" t="s">
        <v>12</v>
      </c>
      <c r="C7" s="421"/>
      <c r="D7" s="421" t="s">
        <v>11</v>
      </c>
      <c r="E7" s="421" t="s">
        <v>13</v>
      </c>
      <c r="F7" s="421"/>
      <c r="G7" s="421" t="s">
        <v>11</v>
      </c>
      <c r="H7" s="421" t="s">
        <v>14</v>
      </c>
      <c r="I7" s="421" t="s">
        <v>15</v>
      </c>
      <c r="J7" s="421" t="s">
        <v>16</v>
      </c>
      <c r="K7" s="421"/>
      <c r="L7" s="421" t="s">
        <v>17</v>
      </c>
      <c r="M7" s="421" t="s">
        <v>18</v>
      </c>
      <c r="N7" s="421" t="s">
        <v>9</v>
      </c>
      <c r="O7" s="470" t="s">
        <v>19</v>
      </c>
      <c r="P7" s="422" t="s">
        <v>20</v>
      </c>
      <c r="Q7" s="421" t="s">
        <v>21</v>
      </c>
      <c r="R7" s="421" t="s">
        <v>22</v>
      </c>
      <c r="S7" s="421" t="s">
        <v>23</v>
      </c>
      <c r="T7" s="422" t="s">
        <v>20</v>
      </c>
      <c r="U7" s="422"/>
      <c r="V7" s="422"/>
      <c r="W7" s="469" t="s">
        <v>11</v>
      </c>
      <c r="X7" s="421" t="s">
        <v>24</v>
      </c>
      <c r="Y7" s="434" t="s">
        <v>25</v>
      </c>
      <c r="Z7" s="435"/>
      <c r="AA7" s="435"/>
      <c r="AB7" s="436"/>
      <c r="AC7" s="459" t="s">
        <v>26</v>
      </c>
      <c r="AD7" s="460"/>
      <c r="AE7" s="460"/>
      <c r="AF7" s="460"/>
      <c r="AG7" s="460"/>
      <c r="AH7" s="460"/>
      <c r="AI7" s="460"/>
      <c r="AJ7" s="461"/>
      <c r="AK7" s="414" t="s">
        <v>27</v>
      </c>
      <c r="AL7" s="415"/>
      <c r="AM7" s="415"/>
      <c r="AN7" s="415"/>
      <c r="AO7" s="415"/>
      <c r="AP7" s="415"/>
      <c r="AQ7" s="415"/>
      <c r="AR7" s="415"/>
      <c r="AS7" s="415"/>
      <c r="AT7" s="415"/>
      <c r="AU7" s="415"/>
      <c r="AV7" s="416"/>
      <c r="AW7" s="459" t="s">
        <v>28</v>
      </c>
      <c r="AX7" s="460"/>
      <c r="AY7" s="460"/>
      <c r="AZ7" s="460"/>
      <c r="BA7" s="460"/>
      <c r="BB7" s="461"/>
      <c r="BC7" s="427" t="s">
        <v>29</v>
      </c>
      <c r="BD7" s="428"/>
      <c r="BE7" s="455" t="s">
        <v>81</v>
      </c>
      <c r="BF7" s="456"/>
      <c r="BG7" s="456"/>
      <c r="BH7" s="456"/>
      <c r="BI7" s="456"/>
      <c r="BJ7" s="457"/>
      <c r="BK7" s="359" t="s">
        <v>30</v>
      </c>
      <c r="BL7" s="437"/>
      <c r="BM7" s="359" t="s">
        <v>31</v>
      </c>
      <c r="BN7" s="437"/>
      <c r="BO7" s="412" t="s">
        <v>32</v>
      </c>
    </row>
    <row r="8" spans="1:67" ht="131.25" customHeight="1" x14ac:dyDescent="0.25">
      <c r="A8" s="469"/>
      <c r="B8" s="421"/>
      <c r="C8" s="421"/>
      <c r="D8" s="421"/>
      <c r="E8" s="421"/>
      <c r="F8" s="421"/>
      <c r="G8" s="421"/>
      <c r="H8" s="421"/>
      <c r="I8" s="421"/>
      <c r="J8" s="421"/>
      <c r="K8" s="421"/>
      <c r="L8" s="421"/>
      <c r="M8" s="421"/>
      <c r="N8" s="421"/>
      <c r="O8" s="470"/>
      <c r="P8" s="422"/>
      <c r="Q8" s="421"/>
      <c r="R8" s="421"/>
      <c r="S8" s="421"/>
      <c r="T8" s="422" t="s">
        <v>78</v>
      </c>
      <c r="U8" s="422" t="s">
        <v>79</v>
      </c>
      <c r="V8" s="305" t="s">
        <v>80</v>
      </c>
      <c r="W8" s="469"/>
      <c r="X8" s="421"/>
      <c r="Y8" s="423" t="s">
        <v>33</v>
      </c>
      <c r="Z8" s="424"/>
      <c r="AA8" s="425" t="s">
        <v>34</v>
      </c>
      <c r="AB8" s="426"/>
      <c r="AC8" s="423" t="s">
        <v>35</v>
      </c>
      <c r="AD8" s="424"/>
      <c r="AE8" s="423" t="s">
        <v>36</v>
      </c>
      <c r="AF8" s="424"/>
      <c r="AG8" s="423" t="s">
        <v>183</v>
      </c>
      <c r="AH8" s="424"/>
      <c r="AI8" s="423" t="s">
        <v>37</v>
      </c>
      <c r="AJ8" s="424"/>
      <c r="AK8" s="423" t="s">
        <v>38</v>
      </c>
      <c r="AL8" s="424"/>
      <c r="AM8" s="423" t="s">
        <v>39</v>
      </c>
      <c r="AN8" s="424"/>
      <c r="AO8" s="423" t="s">
        <v>40</v>
      </c>
      <c r="AP8" s="424"/>
      <c r="AQ8" s="423" t="s">
        <v>41</v>
      </c>
      <c r="AR8" s="424"/>
      <c r="AS8" s="423" t="s">
        <v>42</v>
      </c>
      <c r="AT8" s="424"/>
      <c r="AU8" s="423" t="s">
        <v>43</v>
      </c>
      <c r="AV8" s="424"/>
      <c r="AW8" s="423" t="s">
        <v>44</v>
      </c>
      <c r="AX8" s="424"/>
      <c r="AY8" s="423" t="s">
        <v>45</v>
      </c>
      <c r="AZ8" s="424"/>
      <c r="BA8" s="423" t="s">
        <v>46</v>
      </c>
      <c r="BB8" s="424"/>
      <c r="BC8" s="429"/>
      <c r="BD8" s="430"/>
      <c r="BE8" s="453" t="s">
        <v>82</v>
      </c>
      <c r="BF8" s="454" t="s">
        <v>83</v>
      </c>
      <c r="BG8" s="453" t="s">
        <v>84</v>
      </c>
      <c r="BH8" s="458" t="s">
        <v>85</v>
      </c>
      <c r="BI8" s="453" t="s">
        <v>86</v>
      </c>
      <c r="BJ8" s="451" t="s">
        <v>87</v>
      </c>
      <c r="BK8" s="438"/>
      <c r="BL8" s="439"/>
      <c r="BM8" s="438"/>
      <c r="BN8" s="439"/>
      <c r="BO8" s="413"/>
    </row>
    <row r="9" spans="1:67" ht="33" customHeight="1" x14ac:dyDescent="0.25">
      <c r="A9" s="469"/>
      <c r="B9" s="421"/>
      <c r="C9" s="421"/>
      <c r="D9" s="421"/>
      <c r="E9" s="421"/>
      <c r="F9" s="421"/>
      <c r="G9" s="421"/>
      <c r="H9" s="421"/>
      <c r="I9" s="421"/>
      <c r="J9" s="306" t="s">
        <v>76</v>
      </c>
      <c r="K9" s="306" t="s">
        <v>77</v>
      </c>
      <c r="L9" s="421"/>
      <c r="M9" s="421"/>
      <c r="N9" s="421"/>
      <c r="O9" s="470"/>
      <c r="P9" s="422"/>
      <c r="Q9" s="421"/>
      <c r="R9" s="421"/>
      <c r="S9" s="421"/>
      <c r="T9" s="422"/>
      <c r="U9" s="422"/>
      <c r="V9" s="305"/>
      <c r="W9" s="469"/>
      <c r="X9" s="421"/>
      <c r="Y9" s="306" t="s">
        <v>76</v>
      </c>
      <c r="Z9" s="306" t="s">
        <v>77</v>
      </c>
      <c r="AA9" s="306" t="s">
        <v>76</v>
      </c>
      <c r="AB9" s="306" t="s">
        <v>77</v>
      </c>
      <c r="AC9" s="306" t="s">
        <v>76</v>
      </c>
      <c r="AD9" s="306" t="s">
        <v>77</v>
      </c>
      <c r="AE9" s="306" t="s">
        <v>76</v>
      </c>
      <c r="AF9" s="306" t="s">
        <v>77</v>
      </c>
      <c r="AG9" s="306" t="s">
        <v>76</v>
      </c>
      <c r="AH9" s="306" t="s">
        <v>77</v>
      </c>
      <c r="AI9" s="306" t="s">
        <v>76</v>
      </c>
      <c r="AJ9" s="306" t="s">
        <v>77</v>
      </c>
      <c r="AK9" s="306" t="s">
        <v>76</v>
      </c>
      <c r="AL9" s="306" t="s">
        <v>77</v>
      </c>
      <c r="AM9" s="306" t="s">
        <v>76</v>
      </c>
      <c r="AN9" s="306" t="s">
        <v>77</v>
      </c>
      <c r="AO9" s="306" t="s">
        <v>76</v>
      </c>
      <c r="AP9" s="306" t="s">
        <v>77</v>
      </c>
      <c r="AQ9" s="306" t="s">
        <v>76</v>
      </c>
      <c r="AR9" s="306" t="s">
        <v>77</v>
      </c>
      <c r="AS9" s="306" t="s">
        <v>76</v>
      </c>
      <c r="AT9" s="306" t="s">
        <v>77</v>
      </c>
      <c r="AU9" s="306" t="s">
        <v>76</v>
      </c>
      <c r="AV9" s="306" t="s">
        <v>77</v>
      </c>
      <c r="AW9" s="306" t="s">
        <v>76</v>
      </c>
      <c r="AX9" s="306" t="s">
        <v>77</v>
      </c>
      <c r="AY9" s="306" t="s">
        <v>76</v>
      </c>
      <c r="AZ9" s="306" t="s">
        <v>77</v>
      </c>
      <c r="BA9" s="306" t="s">
        <v>76</v>
      </c>
      <c r="BB9" s="306" t="s">
        <v>77</v>
      </c>
      <c r="BC9" s="306" t="s">
        <v>76</v>
      </c>
      <c r="BD9" s="306" t="s">
        <v>77</v>
      </c>
      <c r="BE9" s="453"/>
      <c r="BF9" s="454"/>
      <c r="BG9" s="453"/>
      <c r="BH9" s="458"/>
      <c r="BI9" s="453"/>
      <c r="BJ9" s="452"/>
      <c r="BK9" s="306" t="s">
        <v>76</v>
      </c>
      <c r="BL9" s="306" t="s">
        <v>77</v>
      </c>
      <c r="BM9" s="306" t="s">
        <v>76</v>
      </c>
      <c r="BN9" s="306" t="s">
        <v>77</v>
      </c>
      <c r="BO9" s="307"/>
    </row>
    <row r="10" spans="1:67" ht="15.75" x14ac:dyDescent="0.25">
      <c r="A10" s="246">
        <v>3</v>
      </c>
      <c r="B10" s="247" t="s">
        <v>47</v>
      </c>
      <c r="C10" s="248"/>
      <c r="D10" s="249"/>
      <c r="E10" s="97"/>
      <c r="F10" s="97"/>
      <c r="G10" s="97"/>
      <c r="H10" s="108"/>
      <c r="I10" s="250"/>
      <c r="J10" s="97"/>
      <c r="K10" s="97"/>
      <c r="L10" s="97"/>
      <c r="M10" s="250"/>
      <c r="N10" s="250"/>
      <c r="O10" s="251"/>
      <c r="P10" s="97"/>
      <c r="Q10" s="97"/>
      <c r="R10" s="97"/>
      <c r="S10" s="250"/>
      <c r="T10" s="97"/>
      <c r="U10" s="97"/>
      <c r="V10" s="97"/>
      <c r="W10" s="97"/>
      <c r="X10" s="250"/>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83"/>
    </row>
    <row r="11" spans="1:67" ht="15.75" x14ac:dyDescent="0.25">
      <c r="A11" s="236"/>
      <c r="B11" s="374"/>
      <c r="C11" s="375"/>
      <c r="D11" s="50">
        <v>2409</v>
      </c>
      <c r="E11" s="7" t="s">
        <v>48</v>
      </c>
      <c r="F11" s="32"/>
      <c r="G11" s="65"/>
      <c r="H11" s="58"/>
      <c r="I11" s="17"/>
      <c r="J11" s="52"/>
      <c r="K11" s="52"/>
      <c r="L11" s="6"/>
      <c r="M11" s="42"/>
      <c r="N11" s="43"/>
      <c r="O11" s="44"/>
      <c r="P11" s="66"/>
      <c r="Q11" s="45"/>
      <c r="R11" s="45"/>
      <c r="S11" s="6"/>
      <c r="T11" s="67"/>
      <c r="U11" s="67"/>
      <c r="V11" s="67"/>
      <c r="W11" s="45"/>
      <c r="X11" s="64"/>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84"/>
    </row>
    <row r="12" spans="1:67" ht="60" customHeight="1" x14ac:dyDescent="0.25">
      <c r="A12" s="105"/>
      <c r="B12" s="106"/>
      <c r="C12" s="106"/>
      <c r="D12" s="15"/>
      <c r="E12" s="378"/>
      <c r="F12" s="378"/>
      <c r="G12" s="235">
        <v>19.100000000000001</v>
      </c>
      <c r="H12" s="167" t="s">
        <v>50</v>
      </c>
      <c r="I12" s="245" t="s">
        <v>51</v>
      </c>
      <c r="J12" s="241">
        <v>1</v>
      </c>
      <c r="K12" s="180">
        <v>0.92</v>
      </c>
      <c r="L12" s="380" t="s">
        <v>160</v>
      </c>
      <c r="M12" s="383">
        <v>24010101</v>
      </c>
      <c r="N12" s="386" t="s">
        <v>54</v>
      </c>
      <c r="O12" s="234">
        <f>T12/$T$16</f>
        <v>0.24672897196261681</v>
      </c>
      <c r="P12" s="370">
        <v>107000000</v>
      </c>
      <c r="Q12" s="367" t="s">
        <v>180</v>
      </c>
      <c r="R12" s="351" t="s">
        <v>56</v>
      </c>
      <c r="S12" s="534" t="s">
        <v>61</v>
      </c>
      <c r="T12" s="75">
        <v>26400000</v>
      </c>
      <c r="U12" s="75">
        <f>'Metas Producto F-PLA-47'!S16</f>
        <v>25052000</v>
      </c>
      <c r="V12" s="75">
        <f>U12</f>
        <v>25052000</v>
      </c>
      <c r="W12" s="364" t="s">
        <v>177</v>
      </c>
      <c r="X12" s="367" t="s">
        <v>175</v>
      </c>
      <c r="Y12" s="431">
        <v>57163</v>
      </c>
      <c r="Z12" s="432">
        <f>Y12*W19</f>
        <v>0</v>
      </c>
      <c r="AA12" s="354">
        <v>57815</v>
      </c>
      <c r="AB12" s="432">
        <f>AA12*W19</f>
        <v>0</v>
      </c>
      <c r="AC12" s="354">
        <v>27805</v>
      </c>
      <c r="AD12" s="432">
        <f>AC12*W19</f>
        <v>0</v>
      </c>
      <c r="AE12" s="354">
        <v>8790</v>
      </c>
      <c r="AF12" s="432">
        <f>AE12*W19</f>
        <v>0</v>
      </c>
      <c r="AG12" s="354">
        <v>60583</v>
      </c>
      <c r="AH12" s="432">
        <f>AG12*W19</f>
        <v>0</v>
      </c>
      <c r="AI12" s="354">
        <v>17800</v>
      </c>
      <c r="AJ12" s="432">
        <f>AI12*W19</f>
        <v>0</v>
      </c>
      <c r="AK12" s="354">
        <v>283</v>
      </c>
      <c r="AL12" s="432">
        <f>AK12*W19</f>
        <v>0</v>
      </c>
      <c r="AM12" s="354">
        <v>1495</v>
      </c>
      <c r="AN12" s="432">
        <f>AM12*W19</f>
        <v>0</v>
      </c>
      <c r="AO12" s="354">
        <v>8</v>
      </c>
      <c r="AP12" s="432">
        <f>AO12*W19</f>
        <v>0</v>
      </c>
      <c r="AQ12" s="354">
        <v>0</v>
      </c>
      <c r="AR12" s="432">
        <v>0</v>
      </c>
      <c r="AS12" s="354">
        <v>0</v>
      </c>
      <c r="AT12" s="432">
        <v>0</v>
      </c>
      <c r="AU12" s="354">
        <v>0</v>
      </c>
      <c r="AV12" s="432">
        <v>0</v>
      </c>
      <c r="AW12" s="354">
        <v>44350</v>
      </c>
      <c r="AX12" s="432">
        <f>AW12*W19</f>
        <v>0</v>
      </c>
      <c r="AY12" s="354">
        <v>6251</v>
      </c>
      <c r="AZ12" s="432">
        <f>AY12*W19</f>
        <v>0</v>
      </c>
      <c r="BA12" s="354">
        <v>75687</v>
      </c>
      <c r="BB12" s="432">
        <f>BA12*W19</f>
        <v>0</v>
      </c>
      <c r="BC12" s="354">
        <v>114978</v>
      </c>
      <c r="BD12" s="432">
        <f>BC12*W19</f>
        <v>0</v>
      </c>
      <c r="BE12" s="432">
        <v>6</v>
      </c>
      <c r="BF12" s="467">
        <f>U16</f>
        <v>52352000</v>
      </c>
      <c r="BG12" s="463">
        <f>V16</f>
        <v>52352000</v>
      </c>
      <c r="BH12" s="465">
        <f>BG12/BF12</f>
        <v>1</v>
      </c>
      <c r="BI12" s="432" t="s">
        <v>175</v>
      </c>
      <c r="BJ12" s="432" t="s">
        <v>178</v>
      </c>
      <c r="BK12" s="356">
        <v>43831</v>
      </c>
      <c r="BL12" s="356">
        <v>43838</v>
      </c>
      <c r="BM12" s="356">
        <v>44196</v>
      </c>
      <c r="BN12" s="356">
        <v>44196</v>
      </c>
      <c r="BO12" s="352" t="s">
        <v>179</v>
      </c>
    </row>
    <row r="13" spans="1:67" ht="55.5" customHeight="1" x14ac:dyDescent="0.25">
      <c r="A13" s="19"/>
      <c r="B13" s="8"/>
      <c r="C13" s="8"/>
      <c r="D13" s="15"/>
      <c r="E13" s="378"/>
      <c r="F13" s="378"/>
      <c r="G13" s="107" t="s">
        <v>62</v>
      </c>
      <c r="H13" s="167" t="s">
        <v>63</v>
      </c>
      <c r="I13" s="98" t="s">
        <v>64</v>
      </c>
      <c r="J13" s="241">
        <v>1</v>
      </c>
      <c r="K13" s="180">
        <v>0.4</v>
      </c>
      <c r="L13" s="380"/>
      <c r="M13" s="383"/>
      <c r="N13" s="386" t="s">
        <v>65</v>
      </c>
      <c r="O13" s="234">
        <f t="shared" ref="O13:O15" si="0">T13/$T$16</f>
        <v>7.8504672897196259E-2</v>
      </c>
      <c r="P13" s="370"/>
      <c r="Q13" s="367"/>
      <c r="R13" s="352"/>
      <c r="S13" s="535" t="s">
        <v>66</v>
      </c>
      <c r="T13" s="75">
        <v>8400000</v>
      </c>
      <c r="U13" s="75">
        <f>'Metas Producto F-PLA-47'!S17</f>
        <v>4590000</v>
      </c>
      <c r="V13" s="75">
        <f>U13</f>
        <v>4590000</v>
      </c>
      <c r="W13" s="364"/>
      <c r="X13" s="367"/>
      <c r="Y13" s="432"/>
      <c r="Z13" s="432"/>
      <c r="AA13" s="354"/>
      <c r="AB13" s="432"/>
      <c r="AC13" s="354"/>
      <c r="AD13" s="432"/>
      <c r="AE13" s="354"/>
      <c r="AF13" s="432"/>
      <c r="AG13" s="354"/>
      <c r="AH13" s="432"/>
      <c r="AI13" s="354"/>
      <c r="AJ13" s="432"/>
      <c r="AK13" s="354"/>
      <c r="AL13" s="432"/>
      <c r="AM13" s="354"/>
      <c r="AN13" s="432"/>
      <c r="AO13" s="354"/>
      <c r="AP13" s="432"/>
      <c r="AQ13" s="354"/>
      <c r="AR13" s="432"/>
      <c r="AS13" s="354"/>
      <c r="AT13" s="432"/>
      <c r="AU13" s="354"/>
      <c r="AV13" s="432"/>
      <c r="AW13" s="354"/>
      <c r="AX13" s="432"/>
      <c r="AY13" s="354"/>
      <c r="AZ13" s="432"/>
      <c r="BA13" s="354"/>
      <c r="BB13" s="432"/>
      <c r="BC13" s="354"/>
      <c r="BD13" s="432"/>
      <c r="BE13" s="432"/>
      <c r="BF13" s="467"/>
      <c r="BG13" s="463"/>
      <c r="BH13" s="465"/>
      <c r="BI13" s="432"/>
      <c r="BJ13" s="432"/>
      <c r="BK13" s="357"/>
      <c r="BL13" s="356"/>
      <c r="BM13" s="357"/>
      <c r="BN13" s="356"/>
      <c r="BO13" s="352"/>
    </row>
    <row r="14" spans="1:67" ht="60" x14ac:dyDescent="0.25">
      <c r="A14" s="19"/>
      <c r="B14" s="8"/>
      <c r="C14" s="8"/>
      <c r="D14" s="15"/>
      <c r="E14" s="378"/>
      <c r="F14" s="378"/>
      <c r="G14" s="107" t="s">
        <v>67</v>
      </c>
      <c r="H14" s="167" t="s">
        <v>68</v>
      </c>
      <c r="I14" s="104" t="s">
        <v>69</v>
      </c>
      <c r="J14" s="242">
        <v>1</v>
      </c>
      <c r="K14" s="180">
        <v>0.92</v>
      </c>
      <c r="L14" s="380"/>
      <c r="M14" s="383"/>
      <c r="N14" s="386"/>
      <c r="O14" s="234">
        <f t="shared" si="0"/>
        <v>0.23551401869158878</v>
      </c>
      <c r="P14" s="370"/>
      <c r="Q14" s="367"/>
      <c r="R14" s="352"/>
      <c r="S14" s="535" t="s">
        <v>70</v>
      </c>
      <c r="T14" s="100">
        <v>25200000</v>
      </c>
      <c r="U14" s="75">
        <f>'Metas Producto F-PLA-47'!S18</f>
        <v>14346000</v>
      </c>
      <c r="V14" s="75">
        <f>U14</f>
        <v>14346000</v>
      </c>
      <c r="W14" s="364"/>
      <c r="X14" s="367"/>
      <c r="Y14" s="432"/>
      <c r="Z14" s="432"/>
      <c r="AA14" s="354"/>
      <c r="AB14" s="432"/>
      <c r="AC14" s="354"/>
      <c r="AD14" s="432"/>
      <c r="AE14" s="354"/>
      <c r="AF14" s="432"/>
      <c r="AG14" s="354"/>
      <c r="AH14" s="432"/>
      <c r="AI14" s="354"/>
      <c r="AJ14" s="432"/>
      <c r="AK14" s="354"/>
      <c r="AL14" s="432"/>
      <c r="AM14" s="354"/>
      <c r="AN14" s="432"/>
      <c r="AO14" s="354"/>
      <c r="AP14" s="432"/>
      <c r="AQ14" s="354"/>
      <c r="AR14" s="432"/>
      <c r="AS14" s="354"/>
      <c r="AT14" s="432"/>
      <c r="AU14" s="354"/>
      <c r="AV14" s="432"/>
      <c r="AW14" s="354"/>
      <c r="AX14" s="432"/>
      <c r="AY14" s="354"/>
      <c r="AZ14" s="432"/>
      <c r="BA14" s="354"/>
      <c r="BB14" s="432"/>
      <c r="BC14" s="354"/>
      <c r="BD14" s="432"/>
      <c r="BE14" s="432"/>
      <c r="BF14" s="467"/>
      <c r="BG14" s="463"/>
      <c r="BH14" s="465"/>
      <c r="BI14" s="432"/>
      <c r="BJ14" s="432"/>
      <c r="BK14" s="357"/>
      <c r="BL14" s="356"/>
      <c r="BM14" s="357"/>
      <c r="BN14" s="356"/>
      <c r="BO14" s="352"/>
    </row>
    <row r="15" spans="1:67" ht="75" customHeight="1" x14ac:dyDescent="0.25">
      <c r="A15" s="19"/>
      <c r="B15" s="8"/>
      <c r="C15" s="8"/>
      <c r="D15" s="15"/>
      <c r="E15" s="378"/>
      <c r="F15" s="378"/>
      <c r="G15" s="252" t="s">
        <v>71</v>
      </c>
      <c r="H15" s="167" t="s">
        <v>72</v>
      </c>
      <c r="I15" s="104" t="s">
        <v>73</v>
      </c>
      <c r="J15" s="243">
        <v>1</v>
      </c>
      <c r="K15" s="180">
        <v>0.45</v>
      </c>
      <c r="L15" s="381"/>
      <c r="M15" s="384"/>
      <c r="N15" s="387"/>
      <c r="O15" s="234">
        <f t="shared" si="0"/>
        <v>0.43925233644859812</v>
      </c>
      <c r="P15" s="371"/>
      <c r="Q15" s="368"/>
      <c r="R15" s="353"/>
      <c r="S15" s="535" t="s">
        <v>74</v>
      </c>
      <c r="T15" s="100">
        <v>47000000</v>
      </c>
      <c r="U15" s="75">
        <f>'Metas Producto F-PLA-47'!S19</f>
        <v>8364000</v>
      </c>
      <c r="V15" s="75">
        <f>U15</f>
        <v>8364000</v>
      </c>
      <c r="W15" s="365"/>
      <c r="X15" s="368"/>
      <c r="Y15" s="433"/>
      <c r="Z15" s="433"/>
      <c r="AA15" s="354"/>
      <c r="AB15" s="433"/>
      <c r="AC15" s="354"/>
      <c r="AD15" s="433"/>
      <c r="AE15" s="354"/>
      <c r="AF15" s="433"/>
      <c r="AG15" s="354"/>
      <c r="AH15" s="433"/>
      <c r="AI15" s="354"/>
      <c r="AJ15" s="433"/>
      <c r="AK15" s="354"/>
      <c r="AL15" s="433"/>
      <c r="AM15" s="354"/>
      <c r="AN15" s="433"/>
      <c r="AO15" s="354"/>
      <c r="AP15" s="433"/>
      <c r="AQ15" s="354"/>
      <c r="AR15" s="433"/>
      <c r="AS15" s="354"/>
      <c r="AT15" s="433"/>
      <c r="AU15" s="354"/>
      <c r="AV15" s="433"/>
      <c r="AW15" s="354"/>
      <c r="AX15" s="433"/>
      <c r="AY15" s="354"/>
      <c r="AZ15" s="433"/>
      <c r="BA15" s="354"/>
      <c r="BB15" s="433"/>
      <c r="BC15" s="354"/>
      <c r="BD15" s="433"/>
      <c r="BE15" s="433"/>
      <c r="BF15" s="468"/>
      <c r="BG15" s="464"/>
      <c r="BH15" s="466"/>
      <c r="BI15" s="433"/>
      <c r="BJ15" s="433"/>
      <c r="BK15" s="358"/>
      <c r="BL15" s="462"/>
      <c r="BM15" s="358"/>
      <c r="BN15" s="462"/>
      <c r="BO15" s="353"/>
    </row>
    <row r="16" spans="1:67" ht="15.75" x14ac:dyDescent="0.25">
      <c r="A16" s="20"/>
      <c r="B16" s="16"/>
      <c r="C16" s="16"/>
      <c r="D16" s="35"/>
      <c r="E16" s="36"/>
      <c r="F16" s="36"/>
      <c r="G16" s="37"/>
      <c r="H16" s="82"/>
      <c r="I16" s="51"/>
      <c r="J16" s="9"/>
      <c r="K16" s="9"/>
      <c r="L16" s="9"/>
      <c r="M16" s="51"/>
      <c r="N16" s="54"/>
      <c r="O16" s="24"/>
      <c r="P16" s="59">
        <v>107000000</v>
      </c>
      <c r="Q16" s="54"/>
      <c r="R16" s="54"/>
      <c r="S16" s="54"/>
      <c r="T16" s="59">
        <v>107000000</v>
      </c>
      <c r="U16" s="59">
        <f>SUM(U12:U15)</f>
        <v>52352000</v>
      </c>
      <c r="V16" s="59">
        <f>SUM(V12:V15)</f>
        <v>52352000</v>
      </c>
      <c r="W16" s="99"/>
      <c r="X16" s="54"/>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532">
        <f>BF12</f>
        <v>52352000</v>
      </c>
      <c r="BG16" s="532">
        <f>BG12</f>
        <v>52352000</v>
      </c>
      <c r="BH16" s="533">
        <f>BG16/BF16</f>
        <v>1</v>
      </c>
      <c r="BI16" s="10"/>
      <c r="BJ16" s="10"/>
      <c r="BK16" s="11"/>
      <c r="BL16" s="11"/>
      <c r="BM16" s="53"/>
      <c r="BN16" s="53"/>
      <c r="BO16" s="12"/>
    </row>
    <row r="17" spans="1:67" ht="15.75" x14ac:dyDescent="0.25">
      <c r="A17" s="56"/>
      <c r="B17" s="8"/>
      <c r="C17" s="8"/>
      <c r="D17" s="8"/>
      <c r="E17" s="8"/>
      <c r="F17" s="8"/>
      <c r="G17" s="8"/>
      <c r="H17" s="89"/>
      <c r="I17" s="90"/>
      <c r="J17" s="33"/>
      <c r="K17" s="33"/>
      <c r="L17" s="33"/>
      <c r="M17" s="90"/>
      <c r="N17" s="85"/>
      <c r="O17" s="91"/>
      <c r="P17" s="92"/>
      <c r="Q17" s="85"/>
      <c r="R17" s="85"/>
      <c r="S17" s="85"/>
      <c r="T17" s="92"/>
      <c r="U17" s="92"/>
      <c r="V17" s="92"/>
      <c r="W17" s="93"/>
      <c r="X17" s="85"/>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94"/>
      <c r="BL17" s="94"/>
      <c r="BM17" s="95"/>
      <c r="BN17" s="95"/>
      <c r="BO17" s="96"/>
    </row>
    <row r="18" spans="1:67" ht="15.75" x14ac:dyDescent="0.25">
      <c r="A18" s="14"/>
      <c r="B18" s="13"/>
      <c r="C18" s="13"/>
      <c r="D18" s="13"/>
      <c r="E18" s="13"/>
      <c r="F18" s="13"/>
      <c r="G18" s="13"/>
      <c r="H18" s="69"/>
      <c r="I18" s="46"/>
      <c r="J18" s="5"/>
      <c r="K18" s="5"/>
      <c r="L18" s="5"/>
      <c r="M18" s="46"/>
      <c r="N18" s="25"/>
      <c r="O18" s="47"/>
      <c r="P18" s="30"/>
      <c r="Q18" s="25"/>
      <c r="R18" s="25"/>
      <c r="S18" s="57"/>
      <c r="U18" s="31"/>
      <c r="V18" s="31"/>
      <c r="W18" s="26"/>
      <c r="X18" s="25"/>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27"/>
      <c r="BL18" s="27"/>
      <c r="BM18" s="28"/>
      <c r="BN18" s="28"/>
      <c r="BO18" s="29"/>
    </row>
    <row r="19" spans="1:67" ht="15.75" x14ac:dyDescent="0.25">
      <c r="B19" s="16"/>
      <c r="C19" s="16"/>
      <c r="D19" s="16"/>
      <c r="E19" s="16"/>
      <c r="F19" s="16"/>
      <c r="G19" s="16"/>
      <c r="H19" s="86"/>
      <c r="I19" s="46"/>
      <c r="W19" s="47"/>
      <c r="X19" s="38"/>
    </row>
    <row r="20" spans="1:67" ht="20.25" x14ac:dyDescent="0.3">
      <c r="B20" s="56"/>
      <c r="C20" s="87"/>
      <c r="D20" s="87" t="s">
        <v>181</v>
      </c>
      <c r="E20" s="87"/>
      <c r="F20" s="87"/>
      <c r="G20" s="87"/>
      <c r="H20" s="88"/>
      <c r="I20" s="80"/>
      <c r="J20" s="76"/>
      <c r="K20" s="76"/>
    </row>
    <row r="21" spans="1:67" ht="18" x14ac:dyDescent="0.25">
      <c r="B21" s="13"/>
      <c r="C21" s="81"/>
      <c r="D21" s="81"/>
      <c r="E21" s="80" t="s">
        <v>75</v>
      </c>
      <c r="F21" s="80"/>
      <c r="G21" s="80"/>
      <c r="H21" s="80"/>
      <c r="I21" s="55"/>
      <c r="J21" s="77"/>
      <c r="K21" s="77"/>
    </row>
    <row r="22" spans="1:67" x14ac:dyDescent="0.25">
      <c r="C22" s="78"/>
      <c r="D22" s="78"/>
      <c r="E22" s="79"/>
      <c r="F22" s="79"/>
      <c r="G22" s="79"/>
      <c r="H22" s="79"/>
      <c r="I22" s="2"/>
    </row>
  </sheetData>
  <mergeCells count="108">
    <mergeCell ref="N7:N9"/>
    <mergeCell ref="O7:O9"/>
    <mergeCell ref="P7:P9"/>
    <mergeCell ref="Q7:Q9"/>
    <mergeCell ref="X7:X9"/>
    <mergeCell ref="W7:W9"/>
    <mergeCell ref="U8:U9"/>
    <mergeCell ref="R7:R9"/>
    <mergeCell ref="S7:S9"/>
    <mergeCell ref="T8:T9"/>
    <mergeCell ref="A7:A9"/>
    <mergeCell ref="B7:C9"/>
    <mergeCell ref="D7:D9"/>
    <mergeCell ref="E7:F9"/>
    <mergeCell ref="G7:G9"/>
    <mergeCell ref="H7:H9"/>
    <mergeCell ref="I7:I9"/>
    <mergeCell ref="J7:K8"/>
    <mergeCell ref="L7:L9"/>
    <mergeCell ref="N12:N15"/>
    <mergeCell ref="P12:P15"/>
    <mergeCell ref="Q12:Q15"/>
    <mergeCell ref="W12:W15"/>
    <mergeCell ref="BN12:BN15"/>
    <mergeCell ref="BG12:BG15"/>
    <mergeCell ref="BH12:BH15"/>
    <mergeCell ref="BI12:BI15"/>
    <mergeCell ref="BJ12:BJ15"/>
    <mergeCell ref="BL12:BL15"/>
    <mergeCell ref="AZ12:AZ15"/>
    <mergeCell ref="BB12:BB15"/>
    <mergeCell ref="BD12:BD15"/>
    <mergeCell ref="BE12:BE15"/>
    <mergeCell ref="BF12:BF15"/>
    <mergeCell ref="BM12:BM15"/>
    <mergeCell ref="R12:R15"/>
    <mergeCell ref="AP12:AP15"/>
    <mergeCell ref="AR12:AR15"/>
    <mergeCell ref="AT12:AT15"/>
    <mergeCell ref="AV12:AV15"/>
    <mergeCell ref="AX12:AX15"/>
    <mergeCell ref="Z12:Z15"/>
    <mergeCell ref="AB12:AB15"/>
    <mergeCell ref="BI8:BI9"/>
    <mergeCell ref="AW7:BB7"/>
    <mergeCell ref="AK7:AV7"/>
    <mergeCell ref="AC7:AJ7"/>
    <mergeCell ref="AD12:AD15"/>
    <mergeCell ref="AF12:AF15"/>
    <mergeCell ref="AM12:AM15"/>
    <mergeCell ref="AO12:AO15"/>
    <mergeCell ref="AQ12:AQ15"/>
    <mergeCell ref="AH12:AH15"/>
    <mergeCell ref="AJ12:AJ15"/>
    <mergeCell ref="AL12:AL15"/>
    <mergeCell ref="AN12:AN15"/>
    <mergeCell ref="AE12:AE15"/>
    <mergeCell ref="AG12:AG15"/>
    <mergeCell ref="AI12:AI15"/>
    <mergeCell ref="AK12:AK15"/>
    <mergeCell ref="Y7:AB7"/>
    <mergeCell ref="BK7:BL8"/>
    <mergeCell ref="AK8:AL8"/>
    <mergeCell ref="AM8:AN8"/>
    <mergeCell ref="A1:BK4"/>
    <mergeCell ref="A5:J6"/>
    <mergeCell ref="L5:BO5"/>
    <mergeCell ref="Y6:BA6"/>
    <mergeCell ref="AQ8:AR8"/>
    <mergeCell ref="AS8:AT8"/>
    <mergeCell ref="AU8:AV8"/>
    <mergeCell ref="AW8:AX8"/>
    <mergeCell ref="AY8:AZ8"/>
    <mergeCell ref="BA8:BB8"/>
    <mergeCell ref="AO8:AP8"/>
    <mergeCell ref="BO7:BO8"/>
    <mergeCell ref="AI8:AJ8"/>
    <mergeCell ref="BM7:BN8"/>
    <mergeCell ref="BJ8:BJ9"/>
    <mergeCell ref="BE8:BE9"/>
    <mergeCell ref="BF8:BF9"/>
    <mergeCell ref="BG8:BG9"/>
    <mergeCell ref="BE7:BJ7"/>
    <mergeCell ref="BH8:BH9"/>
    <mergeCell ref="B11:C11"/>
    <mergeCell ref="E12:F15"/>
    <mergeCell ref="L12:L15"/>
    <mergeCell ref="M12:M15"/>
    <mergeCell ref="M7:M9"/>
    <mergeCell ref="BO12:BO15"/>
    <mergeCell ref="T7:V7"/>
    <mergeCell ref="Y8:Z8"/>
    <mergeCell ref="AA8:AB8"/>
    <mergeCell ref="AC8:AD8"/>
    <mergeCell ref="AE8:AF8"/>
    <mergeCell ref="AG8:AH8"/>
    <mergeCell ref="AU12:AU15"/>
    <mergeCell ref="AW12:AW15"/>
    <mergeCell ref="AY12:AY15"/>
    <mergeCell ref="BA12:BA15"/>
    <mergeCell ref="BC12:BC15"/>
    <mergeCell ref="BK12:BK15"/>
    <mergeCell ref="BC7:BD8"/>
    <mergeCell ref="AS12:AS15"/>
    <mergeCell ref="X12:X15"/>
    <mergeCell ref="Y12:Y15"/>
    <mergeCell ref="AA12:AA15"/>
    <mergeCell ref="AC12:AC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3"/>
  <sheetViews>
    <sheetView showGridLines="0" zoomScale="70" zoomScaleNormal="70" workbookViewId="0">
      <selection activeCell="C22" sqref="C22"/>
    </sheetView>
  </sheetViews>
  <sheetFormatPr baseColWidth="10" defaultRowHeight="15" x14ac:dyDescent="0.25"/>
  <cols>
    <col min="2" max="2" width="42.140625" customWidth="1"/>
    <col min="3" max="3" width="36.42578125" customWidth="1"/>
    <col min="7" max="7" width="15.140625" customWidth="1"/>
    <col min="9" max="9" width="13" customWidth="1"/>
    <col min="16" max="16" width="16.7109375" customWidth="1"/>
    <col min="19" max="19" width="28.42578125" customWidth="1"/>
  </cols>
  <sheetData>
    <row r="1" spans="1:16" x14ac:dyDescent="0.25">
      <c r="A1" s="471"/>
      <c r="B1" s="472"/>
      <c r="C1" s="477" t="s">
        <v>88</v>
      </c>
      <c r="D1" s="478"/>
      <c r="E1" s="478"/>
      <c r="F1" s="478"/>
      <c r="G1" s="478"/>
      <c r="H1" s="478"/>
      <c r="I1" s="478"/>
      <c r="J1" s="478"/>
      <c r="K1" s="478"/>
      <c r="L1" s="478"/>
      <c r="M1" s="478"/>
      <c r="N1" s="479"/>
      <c r="O1" s="483" t="s">
        <v>89</v>
      </c>
      <c r="P1" s="484"/>
    </row>
    <row r="2" spans="1:16" x14ac:dyDescent="0.25">
      <c r="A2" s="473"/>
      <c r="B2" s="474"/>
      <c r="C2" s="480"/>
      <c r="D2" s="481"/>
      <c r="E2" s="481"/>
      <c r="F2" s="481"/>
      <c r="G2" s="481"/>
      <c r="H2" s="481"/>
      <c r="I2" s="481"/>
      <c r="J2" s="481"/>
      <c r="K2" s="481"/>
      <c r="L2" s="481"/>
      <c r="M2" s="481"/>
      <c r="N2" s="482"/>
      <c r="O2" s="485"/>
      <c r="P2" s="486"/>
    </row>
    <row r="3" spans="1:16" x14ac:dyDescent="0.25">
      <c r="A3" s="473"/>
      <c r="B3" s="474"/>
      <c r="C3" s="487" t="s">
        <v>90</v>
      </c>
      <c r="D3" s="487"/>
      <c r="E3" s="487"/>
      <c r="F3" s="487"/>
      <c r="G3" s="487"/>
      <c r="H3" s="487"/>
      <c r="I3" s="487"/>
      <c r="J3" s="487"/>
      <c r="K3" s="487"/>
      <c r="L3" s="487"/>
      <c r="M3" s="487"/>
      <c r="N3" s="487"/>
      <c r="O3" s="488" t="s">
        <v>91</v>
      </c>
      <c r="P3" s="489"/>
    </row>
    <row r="4" spans="1:16" x14ac:dyDescent="0.25">
      <c r="A4" s="473"/>
      <c r="B4" s="474"/>
      <c r="C4" s="487"/>
      <c r="D4" s="487"/>
      <c r="E4" s="487"/>
      <c r="F4" s="487"/>
      <c r="G4" s="487"/>
      <c r="H4" s="487"/>
      <c r="I4" s="487"/>
      <c r="J4" s="487"/>
      <c r="K4" s="487"/>
      <c r="L4" s="487"/>
      <c r="M4" s="487"/>
      <c r="N4" s="487"/>
      <c r="O4" s="490" t="s">
        <v>92</v>
      </c>
      <c r="P4" s="491"/>
    </row>
    <row r="5" spans="1:16" x14ac:dyDescent="0.25">
      <c r="A5" s="473"/>
      <c r="B5" s="474"/>
      <c r="C5" s="487"/>
      <c r="D5" s="487"/>
      <c r="E5" s="487"/>
      <c r="F5" s="487"/>
      <c r="G5" s="487"/>
      <c r="H5" s="487"/>
      <c r="I5" s="487"/>
      <c r="J5" s="487"/>
      <c r="K5" s="487"/>
      <c r="L5" s="487"/>
      <c r="M5" s="487"/>
      <c r="N5" s="487"/>
      <c r="O5" s="492" t="s">
        <v>93</v>
      </c>
      <c r="P5" s="493"/>
    </row>
    <row r="6" spans="1:16" x14ac:dyDescent="0.25">
      <c r="A6" s="473"/>
      <c r="B6" s="474"/>
      <c r="C6" s="487"/>
      <c r="D6" s="487"/>
      <c r="E6" s="487"/>
      <c r="F6" s="487"/>
      <c r="G6" s="487"/>
      <c r="H6" s="487"/>
      <c r="I6" s="487"/>
      <c r="J6" s="487"/>
      <c r="K6" s="487"/>
      <c r="L6" s="487"/>
      <c r="M6" s="487"/>
      <c r="N6" s="487"/>
      <c r="O6" s="494"/>
      <c r="P6" s="495"/>
    </row>
    <row r="7" spans="1:16" x14ac:dyDescent="0.25">
      <c r="A7" s="473"/>
      <c r="B7" s="474"/>
      <c r="C7" s="496" t="s">
        <v>60</v>
      </c>
      <c r="D7" s="497"/>
      <c r="E7" s="497"/>
      <c r="F7" s="497"/>
      <c r="G7" s="497"/>
      <c r="H7" s="497"/>
      <c r="I7" s="497"/>
      <c r="J7" s="497"/>
      <c r="K7" s="497"/>
      <c r="L7" s="497"/>
      <c r="M7" s="497"/>
      <c r="N7" s="497"/>
      <c r="O7" s="497"/>
      <c r="P7" s="498"/>
    </row>
    <row r="8" spans="1:16" x14ac:dyDescent="0.25">
      <c r="A8" s="473"/>
      <c r="B8" s="474"/>
      <c r="C8" s="499" t="s">
        <v>201</v>
      </c>
      <c r="D8" s="500"/>
      <c r="E8" s="500"/>
      <c r="F8" s="500"/>
      <c r="G8" s="500"/>
      <c r="H8" s="500"/>
      <c r="I8" s="500"/>
      <c r="J8" s="500"/>
      <c r="K8" s="500"/>
      <c r="L8" s="500"/>
      <c r="M8" s="500"/>
      <c r="N8" s="500"/>
      <c r="O8" s="500"/>
      <c r="P8" s="501"/>
    </row>
    <row r="9" spans="1:16" x14ac:dyDescent="0.25">
      <c r="A9" s="475"/>
      <c r="B9" s="476"/>
      <c r="C9" s="109"/>
      <c r="D9" s="110"/>
      <c r="E9" s="110"/>
      <c r="F9" s="110"/>
      <c r="G9" s="110"/>
      <c r="H9" s="110"/>
      <c r="I9" s="110"/>
      <c r="J9" s="110"/>
      <c r="K9" s="110"/>
      <c r="L9" s="110"/>
      <c r="M9" s="110"/>
      <c r="N9" s="110"/>
      <c r="O9" s="110"/>
      <c r="P9" s="111"/>
    </row>
    <row r="10" spans="1:16" x14ac:dyDescent="0.25">
      <c r="A10" s="536" t="s">
        <v>9</v>
      </c>
      <c r="B10" s="536"/>
      <c r="C10" s="537" t="s">
        <v>94</v>
      </c>
      <c r="D10" s="538" t="s">
        <v>95</v>
      </c>
      <c r="E10" s="538"/>
      <c r="F10" s="538"/>
      <c r="G10" s="538"/>
      <c r="H10" s="538"/>
      <c r="I10" s="538"/>
      <c r="J10" s="538"/>
      <c r="K10" s="538"/>
      <c r="L10" s="538"/>
      <c r="M10" s="538"/>
      <c r="N10" s="538"/>
      <c r="O10" s="539"/>
      <c r="P10" s="538" t="s">
        <v>96</v>
      </c>
    </row>
    <row r="11" spans="1:16" x14ac:dyDescent="0.25">
      <c r="A11" s="540" t="s">
        <v>97</v>
      </c>
      <c r="B11" s="540" t="s">
        <v>98</v>
      </c>
      <c r="C11" s="541"/>
      <c r="D11" s="540" t="s">
        <v>99</v>
      </c>
      <c r="E11" s="540" t="s">
        <v>100</v>
      </c>
      <c r="F11" s="540" t="s">
        <v>101</v>
      </c>
      <c r="G11" s="540" t="s">
        <v>102</v>
      </c>
      <c r="H11" s="540" t="s">
        <v>103</v>
      </c>
      <c r="I11" s="540" t="s">
        <v>104</v>
      </c>
      <c r="J11" s="540" t="s">
        <v>105</v>
      </c>
      <c r="K11" s="540" t="s">
        <v>106</v>
      </c>
      <c r="L11" s="540" t="s">
        <v>107</v>
      </c>
      <c r="M11" s="540" t="s">
        <v>108</v>
      </c>
      <c r="N11" s="540" t="s">
        <v>109</v>
      </c>
      <c r="O11" s="542" t="s">
        <v>110</v>
      </c>
      <c r="P11" s="538"/>
    </row>
    <row r="12" spans="1:16" ht="56.25" customHeight="1" x14ac:dyDescent="0.25">
      <c r="A12" s="172" t="s">
        <v>131</v>
      </c>
      <c r="B12" s="173" t="s">
        <v>63</v>
      </c>
      <c r="C12" s="112" t="s">
        <v>210</v>
      </c>
      <c r="D12" s="113"/>
      <c r="E12" s="113"/>
      <c r="F12" s="113"/>
      <c r="G12" s="113">
        <v>8047800</v>
      </c>
      <c r="H12" s="113"/>
      <c r="I12" s="113"/>
      <c r="J12" s="113"/>
      <c r="K12" s="113"/>
      <c r="L12" s="113"/>
      <c r="M12" s="113"/>
      <c r="N12" s="113"/>
      <c r="O12" s="113"/>
      <c r="P12" s="114">
        <f>G12</f>
        <v>8047800</v>
      </c>
    </row>
    <row r="13" spans="1:16" ht="75" customHeight="1" thickBot="1" x14ac:dyDescent="0.3">
      <c r="A13" s="172" t="s">
        <v>133</v>
      </c>
      <c r="B13" s="173" t="s">
        <v>72</v>
      </c>
      <c r="C13" s="112" t="s">
        <v>209</v>
      </c>
      <c r="D13" s="114"/>
      <c r="E13" s="114"/>
      <c r="F13" s="114"/>
      <c r="G13" s="113">
        <v>8047800</v>
      </c>
      <c r="H13" s="114">
        <v>757440</v>
      </c>
      <c r="I13" s="114">
        <v>1230840</v>
      </c>
      <c r="J13" s="114"/>
      <c r="K13" s="114"/>
      <c r="L13" s="114"/>
      <c r="M13" s="114">
        <v>852120</v>
      </c>
      <c r="N13" s="114"/>
      <c r="O13" s="114"/>
      <c r="P13" s="114">
        <f>G13+H13+I13+M13</f>
        <v>10888200</v>
      </c>
    </row>
    <row r="14" spans="1:16" ht="15.75" thickBot="1" x14ac:dyDescent="0.3">
      <c r="A14" s="117"/>
      <c r="B14" s="118"/>
      <c r="C14" s="119"/>
      <c r="D14" s="116"/>
      <c r="E14" s="115"/>
      <c r="F14" s="115"/>
      <c r="G14" s="115">
        <f>SUM(G12:G13)</f>
        <v>16095600</v>
      </c>
      <c r="H14" s="115">
        <f>SUM(H12:H13)</f>
        <v>757440</v>
      </c>
      <c r="I14" s="115">
        <f>SUM(I12:I13)</f>
        <v>1230840</v>
      </c>
      <c r="J14" s="115"/>
      <c r="K14" s="115"/>
      <c r="L14" s="115"/>
      <c r="M14" s="115">
        <f>SUM(M12:M13)</f>
        <v>852120</v>
      </c>
      <c r="N14" s="115">
        <v>0</v>
      </c>
      <c r="O14" s="115">
        <v>0</v>
      </c>
      <c r="P14" s="115">
        <f>P12+P13</f>
        <v>18936000</v>
      </c>
    </row>
    <row r="16" spans="1:16" ht="15" customHeight="1" x14ac:dyDescent="0.25"/>
    <row r="17" spans="16:19" ht="15" customHeight="1" x14ac:dyDescent="0.25"/>
    <row r="18" spans="16:19" ht="15" customHeight="1" x14ac:dyDescent="0.25"/>
    <row r="19" spans="16:19" x14ac:dyDescent="0.25">
      <c r="S19" s="253"/>
    </row>
    <row r="20" spans="16:19" ht="15" customHeight="1" x14ac:dyDescent="0.25"/>
    <row r="21" spans="16:19" x14ac:dyDescent="0.25">
      <c r="S21" s="253"/>
    </row>
    <row r="22" spans="16:19" x14ac:dyDescent="0.25">
      <c r="P22" s="253"/>
      <c r="S22" s="253"/>
    </row>
    <row r="23" spans="16:19" x14ac:dyDescent="0.25">
      <c r="P23" s="253"/>
    </row>
  </sheetData>
  <mergeCells count="13">
    <mergeCell ref="P10:P11"/>
    <mergeCell ref="A1:B9"/>
    <mergeCell ref="C1:N2"/>
    <mergeCell ref="O1:P2"/>
    <mergeCell ref="C3:N6"/>
    <mergeCell ref="O3:P3"/>
    <mergeCell ref="O4:P4"/>
    <mergeCell ref="O5:P6"/>
    <mergeCell ref="C7:P7"/>
    <mergeCell ref="C8:P8"/>
    <mergeCell ref="A10:B10"/>
    <mergeCell ref="C10:C11"/>
    <mergeCell ref="D10:O1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1"/>
  <sheetViews>
    <sheetView showGridLines="0" zoomScale="80" zoomScaleNormal="80" workbookViewId="0">
      <selection activeCell="A8" sqref="A8:H8"/>
    </sheetView>
  </sheetViews>
  <sheetFormatPr baseColWidth="10" defaultRowHeight="15" x14ac:dyDescent="0.25"/>
  <cols>
    <col min="2" max="8" width="18.5703125" customWidth="1"/>
  </cols>
  <sheetData>
    <row r="1" spans="1:10" x14ac:dyDescent="0.25">
      <c r="A1" s="511"/>
      <c r="B1" s="511"/>
      <c r="C1" s="512" t="s">
        <v>88</v>
      </c>
      <c r="D1" s="512"/>
      <c r="E1" s="512"/>
      <c r="F1" s="512"/>
      <c r="G1" s="513" t="s">
        <v>114</v>
      </c>
      <c r="H1" s="514"/>
      <c r="I1" s="140"/>
      <c r="J1" s="140"/>
    </row>
    <row r="2" spans="1:10" x14ac:dyDescent="0.25">
      <c r="A2" s="511"/>
      <c r="B2" s="511"/>
      <c r="C2" s="515" t="s">
        <v>115</v>
      </c>
      <c r="D2" s="515"/>
      <c r="E2" s="515"/>
      <c r="F2" s="515"/>
      <c r="G2" s="516" t="s">
        <v>91</v>
      </c>
      <c r="H2" s="517"/>
      <c r="I2" s="140"/>
      <c r="J2" s="140"/>
    </row>
    <row r="3" spans="1:10" x14ac:dyDescent="0.25">
      <c r="A3" s="511"/>
      <c r="B3" s="511"/>
      <c r="C3" s="515"/>
      <c r="D3" s="515"/>
      <c r="E3" s="515"/>
      <c r="F3" s="515"/>
      <c r="G3" s="518"/>
      <c r="H3" s="519"/>
      <c r="I3" s="140"/>
      <c r="J3" s="140"/>
    </row>
    <row r="4" spans="1:10" x14ac:dyDescent="0.25">
      <c r="A4" s="511"/>
      <c r="B4" s="511"/>
      <c r="C4" s="515"/>
      <c r="D4" s="515"/>
      <c r="E4" s="515"/>
      <c r="F4" s="515"/>
      <c r="G4" s="520" t="s">
        <v>116</v>
      </c>
      <c r="H4" s="520"/>
      <c r="I4" s="141"/>
      <c r="J4" s="141"/>
    </row>
    <row r="5" spans="1:10" x14ac:dyDescent="0.25">
      <c r="A5" s="511"/>
      <c r="B5" s="511"/>
      <c r="C5" s="515"/>
      <c r="D5" s="515"/>
      <c r="E5" s="515"/>
      <c r="F5" s="515"/>
      <c r="G5" s="521" t="s">
        <v>93</v>
      </c>
      <c r="H5" s="521"/>
      <c r="I5" s="140"/>
      <c r="J5" s="140"/>
    </row>
    <row r="6" spans="1:10" x14ac:dyDescent="0.25">
      <c r="A6" s="511"/>
      <c r="B6" s="511"/>
      <c r="C6" s="515"/>
      <c r="D6" s="515"/>
      <c r="E6" s="515"/>
      <c r="F6" s="515"/>
      <c r="G6" s="521"/>
      <c r="H6" s="521"/>
      <c r="I6" s="140"/>
      <c r="J6" s="140"/>
    </row>
    <row r="7" spans="1:10" x14ac:dyDescent="0.25">
      <c r="A7" s="511"/>
      <c r="B7" s="511"/>
      <c r="C7" s="515"/>
      <c r="D7" s="515"/>
      <c r="E7" s="515"/>
      <c r="F7" s="515"/>
      <c r="G7" s="521"/>
      <c r="H7" s="521"/>
      <c r="I7" s="140"/>
      <c r="J7" s="140"/>
    </row>
    <row r="8" spans="1:10" ht="15.75" thickBot="1" x14ac:dyDescent="0.3">
      <c r="A8" s="522" t="s">
        <v>202</v>
      </c>
      <c r="B8" s="523"/>
      <c r="C8" s="523"/>
      <c r="D8" s="523"/>
      <c r="E8" s="523"/>
      <c r="F8" s="523"/>
      <c r="G8" s="523"/>
      <c r="H8" s="524"/>
      <c r="I8" s="140"/>
      <c r="J8" s="140"/>
    </row>
    <row r="9" spans="1:10" ht="25.5" x14ac:dyDescent="0.25">
      <c r="A9" s="142" t="s">
        <v>117</v>
      </c>
      <c r="B9" s="509" t="s">
        <v>118</v>
      </c>
      <c r="C9" s="505" t="s">
        <v>119</v>
      </c>
      <c r="D9" s="506"/>
      <c r="E9" s="507" t="s">
        <v>120</v>
      </c>
      <c r="F9" s="508"/>
      <c r="G9" s="142" t="s">
        <v>121</v>
      </c>
      <c r="H9" s="509" t="s">
        <v>122</v>
      </c>
      <c r="I9" s="140"/>
      <c r="J9" s="140"/>
    </row>
    <row r="10" spans="1:10" ht="51" x14ac:dyDescent="0.25">
      <c r="A10" s="143"/>
      <c r="B10" s="510"/>
      <c r="C10" s="144" t="s">
        <v>123</v>
      </c>
      <c r="D10" s="144" t="s">
        <v>124</v>
      </c>
      <c r="E10" s="144" t="s">
        <v>125</v>
      </c>
      <c r="F10" s="144" t="s">
        <v>126</v>
      </c>
      <c r="G10" s="143"/>
      <c r="H10" s="510"/>
      <c r="I10" s="140"/>
      <c r="J10" s="140"/>
    </row>
    <row r="11" spans="1:10" x14ac:dyDescent="0.25">
      <c r="A11" s="145"/>
      <c r="B11" s="165"/>
      <c r="C11" s="157"/>
      <c r="D11" s="158"/>
      <c r="E11" s="157"/>
      <c r="F11" s="157"/>
      <c r="G11" s="164"/>
      <c r="H11" s="147"/>
      <c r="I11" s="140"/>
      <c r="J11" s="140"/>
    </row>
    <row r="12" spans="1:10" x14ac:dyDescent="0.25">
      <c r="A12" s="502" t="s">
        <v>176</v>
      </c>
      <c r="B12" s="503"/>
      <c r="C12" s="503"/>
      <c r="D12" s="503"/>
      <c r="E12" s="503"/>
      <c r="F12" s="503"/>
      <c r="G12" s="503"/>
      <c r="H12" s="504"/>
      <c r="I12" s="140"/>
      <c r="J12" s="140"/>
    </row>
    <row r="13" spans="1:10" x14ac:dyDescent="0.25">
      <c r="A13" s="145"/>
      <c r="B13" s="165"/>
      <c r="C13" s="157"/>
      <c r="D13" s="158"/>
      <c r="E13" s="157"/>
      <c r="F13" s="158"/>
      <c r="G13" s="165"/>
      <c r="H13" s="147"/>
      <c r="I13" s="140"/>
      <c r="J13" s="140"/>
    </row>
    <row r="14" spans="1:10" x14ac:dyDescent="0.25">
      <c r="A14" s="145"/>
      <c r="B14" s="165"/>
      <c r="C14" s="159"/>
      <c r="D14" s="158"/>
      <c r="E14" s="157"/>
      <c r="F14" s="158"/>
      <c r="G14" s="165"/>
      <c r="H14" s="147"/>
      <c r="I14" s="140"/>
      <c r="J14" s="140"/>
    </row>
    <row r="15" spans="1:10" x14ac:dyDescent="0.25">
      <c r="A15" s="145"/>
      <c r="B15" s="147"/>
      <c r="C15" s="159"/>
      <c r="D15" s="158"/>
      <c r="E15" s="157"/>
      <c r="F15" s="157"/>
      <c r="G15" s="147"/>
      <c r="H15" s="147"/>
      <c r="I15" s="140"/>
      <c r="J15" s="140"/>
    </row>
    <row r="16" spans="1:10" x14ac:dyDescent="0.25">
      <c r="A16" s="148"/>
      <c r="B16" s="147"/>
      <c r="C16" s="160"/>
      <c r="D16" s="161"/>
      <c r="E16" s="162"/>
      <c r="F16" s="163"/>
      <c r="G16" s="153"/>
      <c r="H16" s="153"/>
      <c r="I16" s="140"/>
      <c r="J16" s="140"/>
    </row>
    <row r="17" spans="1:8" x14ac:dyDescent="0.25">
      <c r="A17" s="148"/>
      <c r="B17" s="147"/>
      <c r="C17" s="149"/>
      <c r="D17" s="150"/>
      <c r="E17" s="151"/>
      <c r="F17" s="152"/>
      <c r="G17" s="153"/>
      <c r="H17" s="153"/>
    </row>
    <row r="18" spans="1:8" x14ac:dyDescent="0.25">
      <c r="A18" s="148"/>
      <c r="B18" s="147"/>
      <c r="C18" s="149"/>
      <c r="D18" s="150"/>
      <c r="E18" s="151"/>
      <c r="F18" s="152"/>
      <c r="G18" s="153"/>
      <c r="H18" s="153"/>
    </row>
    <row r="19" spans="1:8" x14ac:dyDescent="0.25">
      <c r="A19" s="148"/>
      <c r="B19" s="147"/>
      <c r="C19" s="149"/>
      <c r="D19" s="150"/>
      <c r="E19" s="151"/>
      <c r="F19" s="152"/>
      <c r="G19" s="153"/>
      <c r="H19" s="153"/>
    </row>
    <row r="20" spans="1:8" x14ac:dyDescent="0.25">
      <c r="A20" s="148"/>
      <c r="B20" s="147"/>
      <c r="C20" s="149"/>
      <c r="D20" s="150"/>
      <c r="E20" s="151"/>
      <c r="F20" s="152"/>
      <c r="G20" s="147"/>
      <c r="H20" s="153"/>
    </row>
    <row r="21" spans="1:8" x14ac:dyDescent="0.25">
      <c r="A21" s="148"/>
      <c r="B21" s="147"/>
      <c r="C21" s="154"/>
      <c r="D21" s="146"/>
      <c r="E21" s="155"/>
      <c r="F21" s="156"/>
      <c r="G21" s="153"/>
      <c r="H21" s="153"/>
    </row>
  </sheetData>
  <mergeCells count="13">
    <mergeCell ref="A12:H12"/>
    <mergeCell ref="C9:D9"/>
    <mergeCell ref="E9:F9"/>
    <mergeCell ref="H9:H10"/>
    <mergeCell ref="A1:B7"/>
    <mergeCell ref="C1:F1"/>
    <mergeCell ref="G1:H1"/>
    <mergeCell ref="C2:F7"/>
    <mergeCell ref="G2:H3"/>
    <mergeCell ref="G4:H4"/>
    <mergeCell ref="G5:H7"/>
    <mergeCell ref="A8:H8"/>
    <mergeCell ref="B9: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3:K9"/>
  <sheetViews>
    <sheetView workbookViewId="0">
      <selection activeCell="A27" sqref="A27"/>
    </sheetView>
  </sheetViews>
  <sheetFormatPr baseColWidth="10" defaultRowHeight="15" x14ac:dyDescent="0.25"/>
  <sheetData>
    <row r="3" spans="3:11" ht="15" customHeight="1" x14ac:dyDescent="0.25">
      <c r="C3" s="525" t="s">
        <v>184</v>
      </c>
      <c r="D3" s="525"/>
      <c r="E3" s="525"/>
      <c r="F3" s="525"/>
      <c r="G3" s="525"/>
      <c r="H3" s="525"/>
      <c r="I3" s="525"/>
      <c r="J3" s="525"/>
      <c r="K3" s="525"/>
    </row>
    <row r="4" spans="3:11" x14ac:dyDescent="0.25">
      <c r="C4" s="525"/>
      <c r="D4" s="525"/>
      <c r="E4" s="525"/>
      <c r="F4" s="525"/>
      <c r="G4" s="525"/>
      <c r="H4" s="525"/>
      <c r="I4" s="525"/>
      <c r="J4" s="525"/>
      <c r="K4" s="525"/>
    </row>
    <row r="5" spans="3:11" x14ac:dyDescent="0.25">
      <c r="C5" s="525"/>
      <c r="D5" s="525"/>
      <c r="E5" s="525"/>
      <c r="F5" s="525"/>
      <c r="G5" s="525"/>
      <c r="H5" s="525"/>
      <c r="I5" s="525"/>
      <c r="J5" s="525"/>
      <c r="K5" s="525"/>
    </row>
    <row r="6" spans="3:11" x14ac:dyDescent="0.25">
      <c r="C6" s="525"/>
      <c r="D6" s="525"/>
      <c r="E6" s="525"/>
      <c r="F6" s="525"/>
      <c r="G6" s="525"/>
      <c r="H6" s="525"/>
      <c r="I6" s="525"/>
      <c r="J6" s="525"/>
      <c r="K6" s="525"/>
    </row>
    <row r="7" spans="3:11" x14ac:dyDescent="0.25">
      <c r="C7" s="525"/>
      <c r="D7" s="525"/>
      <c r="E7" s="525"/>
      <c r="F7" s="525"/>
      <c r="G7" s="525"/>
      <c r="H7" s="525"/>
      <c r="I7" s="525"/>
      <c r="J7" s="525"/>
      <c r="K7" s="525"/>
    </row>
    <row r="8" spans="3:11" x14ac:dyDescent="0.25">
      <c r="C8" s="525"/>
      <c r="D8" s="525"/>
      <c r="E8" s="525"/>
      <c r="F8" s="525"/>
      <c r="G8" s="525"/>
      <c r="H8" s="525"/>
      <c r="I8" s="525"/>
      <c r="J8" s="525"/>
      <c r="K8" s="525"/>
    </row>
    <row r="9" spans="3:11" x14ac:dyDescent="0.25">
      <c r="C9" s="525"/>
      <c r="D9" s="525"/>
      <c r="E9" s="525"/>
      <c r="F9" s="525"/>
      <c r="G9" s="525"/>
      <c r="H9" s="525"/>
      <c r="I9" s="525"/>
      <c r="J9" s="525"/>
      <c r="K9" s="525"/>
    </row>
  </sheetData>
  <mergeCells count="1">
    <mergeCell ref="C3:K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Metas Producto F-PLA-47</vt:lpstr>
      <vt:lpstr>Plan de Acción F-PLA-06</vt:lpstr>
      <vt:lpstr>Seguimiento P.A F-PLA 07.</vt:lpstr>
      <vt:lpstr>Inversión Mpios -PLA 39</vt:lpstr>
      <vt:lpstr>Gestión Recursos F-PLA 40</vt:lpstr>
      <vt:lpstr>PRINCIPALES LOGROS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Naty</dc:creator>
  <cp:lastModifiedBy>AUXPLANEACION03</cp:lastModifiedBy>
  <dcterms:created xsi:type="dcterms:W3CDTF">2020-10-16T22:29:09Z</dcterms:created>
  <dcterms:modified xsi:type="dcterms:W3CDTF">2021-01-27T14:48:15Z</dcterms:modified>
</cp:coreProperties>
</file>