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2024 IDTQ\Informes\Informes Ejecutivos\4. Trimestre IV\TH\"/>
    </mc:Choice>
  </mc:AlternateContent>
  <xr:revisionPtr revIDLastSave="0" documentId="8_{2499B871-D134-4DF9-9917-C4E7E2F7DAC9}" xr6:coauthVersionLast="47" xr6:coauthVersionMax="47" xr10:uidLastSave="{00000000-0000-0000-0000-000000000000}"/>
  <bookViews>
    <workbookView xWindow="-120" yWindow="-120" windowWidth="29040" windowHeight="15840" xr2:uid="{18063FF2-BB38-4DEB-B576-95076AB0BABB}"/>
  </bookViews>
  <sheets>
    <sheet name="2025" sheetId="1" r:id="rId1"/>
  </sheets>
  <definedNames>
    <definedName name="_xlnm._FilterDatabase" localSheetId="0" hidden="1">'2025'!$A$1:$M$139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1" l="1"/>
  <c r="F101" i="1"/>
  <c r="F134" i="1"/>
  <c r="F111" i="1"/>
  <c r="F109" i="1"/>
  <c r="F108" i="1"/>
  <c r="F106" i="1"/>
  <c r="F98" i="1"/>
  <c r="F97" i="1"/>
  <c r="F83" i="1"/>
  <c r="F42" i="1"/>
  <c r="F41" i="1"/>
  <c r="F104" i="1"/>
  <c r="F76" i="1"/>
  <c r="F40" i="1"/>
  <c r="F3" i="1"/>
  <c r="F2" i="1"/>
</calcChain>
</file>

<file path=xl/sharedStrings.xml><?xml version="1.0" encoding="utf-8"?>
<sst xmlns="http://schemas.openxmlformats.org/spreadsheetml/2006/main" count="962" uniqueCount="556">
  <si>
    <t>Proceso</t>
  </si>
  <si>
    <t>Estrategia</t>
  </si>
  <si>
    <t xml:space="preserve">Acción </t>
  </si>
  <si>
    <t>Indicador</t>
  </si>
  <si>
    <t>Formula</t>
  </si>
  <si>
    <t>Meta</t>
  </si>
  <si>
    <t>Responsable</t>
  </si>
  <si>
    <t xml:space="preserve">Fecha de inicio </t>
  </si>
  <si>
    <t xml:space="preserve">Fecha de finalización </t>
  </si>
  <si>
    <t>Acción Estratégica u Operativa</t>
  </si>
  <si>
    <t>Proceso de Gestión Gerencial</t>
  </si>
  <si>
    <t>Diversificar las fuentes de financiación para garantizar la sostenibilidad financiera.</t>
  </si>
  <si>
    <t>Presentar proyectos de financiación y gestionar convenios con entidades gubernamentales y privadas.</t>
  </si>
  <si>
    <t>Número de proyectos y convenios aprobados.</t>
  </si>
  <si>
    <t>(Proyectos / Convenios aprobados / Proyectos / Convenios presentados) * 100</t>
  </si>
  <si>
    <t>Lograr la aprobación de 8 proyectos / convenios para el 2027.</t>
  </si>
  <si>
    <t>Director General</t>
  </si>
  <si>
    <t>Estratégica</t>
  </si>
  <si>
    <t>Implementar y promocionar nuevas unidades de negocio.</t>
  </si>
  <si>
    <t>Nuevas unidades creadas.</t>
  </si>
  <si>
    <t>(Nuevas Unidades de Negocio/ 2 Nuevas Unidades de Negocio) * 100</t>
  </si>
  <si>
    <t>Crear dos nuevas unidades de negocio para el 2027.</t>
  </si>
  <si>
    <t>Modernizar la infraestructura tecnológica del IDTQ.</t>
  </si>
  <si>
    <t>Gestionar la implementación de nuevos desarrollos tecnológicos.</t>
  </si>
  <si>
    <t>Porcentaje de nuevas tecnologías implementadas.</t>
  </si>
  <si>
    <t>(Tecnologías operativas / Total de tecnologías planeadas) * 100</t>
  </si>
  <si>
    <t>Implementar 5 nuevas tecnologías para el 2027.</t>
  </si>
  <si>
    <t>Mejorar la infraestructura física del instituto para optimizar el funcionamiento y la atención al público.</t>
  </si>
  <si>
    <t>Gestionar la construcción y dotación de un archivo central y el mejoramiento de la infraestructura del Instituto.</t>
  </si>
  <si>
    <t>Proyectos de infraestructura completados.</t>
  </si>
  <si>
    <t>(Proyectos completados / Proyectos planificados) * 100</t>
  </si>
  <si>
    <t>Ejecutar 2 proyectos de infraestructura para el 2027.</t>
  </si>
  <si>
    <t>Establecer un punto móvil de atención en los municipios para ofrecer servicios del IDTQ y facilitar el acceso a la ciudadanía.</t>
  </si>
  <si>
    <t>Punto móvil de atención en funcionamiento</t>
  </si>
  <si>
    <t>Implementar un punto móvil de atención para el 2025.</t>
  </si>
  <si>
    <t>Realizar una reorganización administrativa para mejorar la eficiencia y efectividad del IDTQ.</t>
  </si>
  <si>
    <t xml:space="preserve">Realizar un estudio técnico para la reorganización administrativa </t>
  </si>
  <si>
    <t>Estudio técnico para la reorganización administrativa</t>
  </si>
  <si>
    <t>Estudio técnico elaborado</t>
  </si>
  <si>
    <t>Elaborar el estudio técnico antes del 2026.</t>
  </si>
  <si>
    <t>Ampliar la capacidad operativa contratando agentes de tránsito adicionales.</t>
  </si>
  <si>
    <t>Número de agentes contratados</t>
  </si>
  <si>
    <t>(Agentes contratados / Meta de agentes) * 100</t>
  </si>
  <si>
    <t>Contratar 10 agentes nuevos cada año.</t>
  </si>
  <si>
    <t xml:space="preserve">Optimizar la atención al usuario </t>
  </si>
  <si>
    <t>Implementar un sistema de seguimiento y gestión de PQRSD en la plataforma Intraweb.</t>
  </si>
  <si>
    <t>Porcentaje de PQRSD gestionados a tiempo.</t>
  </si>
  <si>
    <t>(PQRSD gestionados a tiempo / Total de PQRSD) * 100</t>
  </si>
  <si>
    <t>Alcanzar el 80% de gestión a tiempo para diciembre de 2027.</t>
  </si>
  <si>
    <t>Secretario Ejecutivo</t>
  </si>
  <si>
    <t>Operativa</t>
  </si>
  <si>
    <t>Establecer y promocionar nuevos canales de atención al usuario, incluyendo líneas telefónicas y atención virtual.</t>
  </si>
  <si>
    <t>Nuevos canales de atención</t>
  </si>
  <si>
    <t>(Nuevos canales de atención implementados / Total de nuevos canales de atención) * 100</t>
  </si>
  <si>
    <t>Implementar 2 nuevos canales de atención para el 2025.</t>
  </si>
  <si>
    <t>Implementar la Política de servicio al ciudadano</t>
  </si>
  <si>
    <t>Porcentaje de implementación de la Política de Servicio al Ciudadano del MIPG.</t>
  </si>
  <si>
    <t>(Acciones implementadas / Total de acciones planificadas) * 100</t>
  </si>
  <si>
    <t>Alcanzar un 90% de implementación de la Política de Servicio al Ciudadano del MIPG para cada vigencia.</t>
  </si>
  <si>
    <t>Planeación Estratégica</t>
  </si>
  <si>
    <t>Fortalecer la implementación del MIPG</t>
  </si>
  <si>
    <t>Realizar un seguimiento trimestral de los avances en la implementación del MIPG y evaluar el cumplimiento de las metas establecidas.</t>
  </si>
  <si>
    <t>Porcentaje de cumplimiento de las metas del MIPG.</t>
  </si>
  <si>
    <t>(Metas cumplidas / Total de metas establecidas) * 100</t>
  </si>
  <si>
    <t>Alcanzar un 85% de cumplimiento de las metas para cada vigencia.</t>
  </si>
  <si>
    <t>Técnico Administrativo con funciones de planeación</t>
  </si>
  <si>
    <t>Elaborar un informe de gestión anual que incluya el desempeño institucional y el cumplimiento de las metas del MIPG.</t>
  </si>
  <si>
    <t>Porcentaje de cumplimiento de las metas reportadas.</t>
  </si>
  <si>
    <t>(Metas cumplidas / Total de metas) * 100</t>
  </si>
  <si>
    <t>Reportar al menos un 85% de cumplimiento en el informe para cada vigencia.</t>
  </si>
  <si>
    <t>Implementar las siguientes políticas o dimensiones:</t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</si>
  <si>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Planeación institucional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</si>
  <si>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Fortalecimiento organizacional y simplificación de procesos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</si>
  <si>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Participación Ciudadana en la Gestión Pública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</si>
  <si>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Transparencia, acceso a la información pública y lucha contra la corrupción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</si>
  <si>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Seguimiento y evaluación de la gestión institucional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</si>
  <si>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Gestión de la Información Estadística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</si>
  <si>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Gestión del Conocimiento y la Innovación</t>
    </r>
  </si>
  <si>
    <t>Porcentaje de implementación de las políticas de MIPG.</t>
  </si>
  <si>
    <t>Alcanzar un 90% de implementación de las políticas de MIPG para cada vigencia.</t>
  </si>
  <si>
    <t>Implementar el Plan Anticorrupción y de Atención al Ciudadano.</t>
  </si>
  <si>
    <t>Porcentaje de implementación del Plan Anticorrupción y de Atención al Ciudadano.</t>
  </si>
  <si>
    <t>Alcanzar un 90% de implementación del Plan Anticorrupción y de Atención al Ciudadano para cada vigencia.</t>
  </si>
  <si>
    <t>Diseñar e implementar un SGC que cumpla con las normas establecidas y los requisitos del MIPG.</t>
  </si>
  <si>
    <t>Porcentaje de implementación del SGC.</t>
  </si>
  <si>
    <t>(Requisitos del SGC implementados / Total de requisitos) * 100</t>
  </si>
  <si>
    <t>Completar el 100% de la implementación del SGC para el 2027.</t>
  </si>
  <si>
    <t>Revisar y actualizar toda la documentación existente sobre los procesos internos del IDTQ.</t>
  </si>
  <si>
    <t>Procesos con documentación actualizada.</t>
  </si>
  <si>
    <t>(Procesos con documentación actualizada / Total de procesos) * 100</t>
  </si>
  <si>
    <t>Actualizar el 100% de la documentación para el 2027.</t>
  </si>
  <si>
    <t>Evaluar la satisfacción del cliente</t>
  </si>
  <si>
    <t>Implementar encuestas trimestrales de satisfacción al ciudadano sobre los servicios del IDTQ.</t>
  </si>
  <si>
    <t>Porcentaje de encuestas completadas.</t>
  </si>
  <si>
    <t>(Encuestas completadas / Encuestas planificadas) * 100</t>
  </si>
  <si>
    <t>Realizar 2 encuestas anuales.</t>
  </si>
  <si>
    <t xml:space="preserve">Operativa </t>
  </si>
  <si>
    <t>Índice de Satisfacción del Cliente</t>
  </si>
  <si>
    <t>(Número de usuarios satisfechos / Número total de usuarios encuestados) * 100</t>
  </si>
  <si>
    <t>Alcanzar un 75% de satisfacción.</t>
  </si>
  <si>
    <t>Gestión y Control del Tránsito y la Movilidad</t>
  </si>
  <si>
    <t>Fortalecer la prevención de siniestros viales</t>
  </si>
  <si>
    <t>Implementar las Estrategias Educativas en materia de seguridad vial a los diferentes actores viales</t>
  </si>
  <si>
    <t>Porcentaje de implementación de las estrategias educativas en seguridad vial.</t>
  </si>
  <si>
    <t>(Estrategias educativas implementadas / Total de estrategias planificadas) * 100</t>
  </si>
  <si>
    <t>Implementar el 85% de las estrategias educativas en seguridad vial para el 2027.</t>
  </si>
  <si>
    <t>Profesional Universitario del Área Técnica de Vigilancia, Control de Tránsito y Registros.</t>
  </si>
  <si>
    <t xml:space="preserve">Estratégica </t>
  </si>
  <si>
    <t>Personas beneficiadas de estrategias de educación informal</t>
  </si>
  <si>
    <t>Número de personas beneficiadas de estrategias de educación informal</t>
  </si>
  <si>
    <t>Sensibilizar a 2000 personas para el 2027.</t>
  </si>
  <si>
    <t>Subcomandante de Transito</t>
  </si>
  <si>
    <t>Realizar operativos de control.</t>
  </si>
  <si>
    <t>Operativos de control realizados</t>
  </si>
  <si>
    <t>Número de operativos de control realizados</t>
  </si>
  <si>
    <t>Ejecutar al menos 480 operativos anuales.</t>
  </si>
  <si>
    <t>Establecer un protocolo de atención y coordinación con cuerpos de emergencia en caso de siniestros viales.</t>
  </si>
  <si>
    <t>Porcentaje de implementación del protocolo de atención y coordinación con cuerpos de emergencia.</t>
  </si>
  <si>
    <t>(Fases del protocolo implementadas / Total de fases del protocolo) * 100</t>
  </si>
  <si>
    <t>Completar el 100% de la implementación del protocolo de atención y coordinación con cuerpos de emergencia para el 2025.</t>
  </si>
  <si>
    <t>Realizar acompañamiento a eventos deportivos, culturales y festivos para garantizar la seguridad vial.</t>
  </si>
  <si>
    <t>Número de eventos acompañados.</t>
  </si>
  <si>
    <t>(Eventos acompañados / Eventos programados) * 100</t>
  </si>
  <si>
    <t>Acompañar al 100% de los eventos programados</t>
  </si>
  <si>
    <t>Consolidación del Observatorio Departamental de Tránsito como Centro de Conocimiento y Gestión Colaborativa</t>
  </si>
  <si>
    <t>Formalización del Observatorio Departamental de Tránsito del Quindío</t>
  </si>
  <si>
    <t>Porcentaje de avance en la implementación del Observatorio.</t>
  </si>
  <si>
    <t>(Actividades realizadas / Total de actividades planificadas) * 100</t>
  </si>
  <si>
    <t>Lograr la formalización al 100% del observatorio para el 2025.</t>
  </si>
  <si>
    <t>Elaborar informes anuales sobre seguridad vial</t>
  </si>
  <si>
    <t>Número de informes elaborados.</t>
  </si>
  <si>
    <t>(Informes elaborados / Informes planificados) * 100</t>
  </si>
  <si>
    <t>Elaborar un informe anual.</t>
  </si>
  <si>
    <t>Capacitación de los actores viales en el uso y aprovechamiento del Observatorio Departamental de Tránsito</t>
  </si>
  <si>
    <t>Porcentaje de capacitación en el uso del Observatorio.</t>
  </si>
  <si>
    <t>(Total de capacitaciones realizadas / Total de capacitaciones programadas) * 100</t>
  </si>
  <si>
    <t>Capacitar al 100% de los actores viales planificados en cada vigencia.</t>
  </si>
  <si>
    <t>Creación de un Espacio de Concertación para la Gestión del Conocimiento con los Organismos de Tránsito - OT del departamento</t>
  </si>
  <si>
    <t>Número de sesiones de concertación realizadas con los OT.</t>
  </si>
  <si>
    <t>(Sesiones de concertación realizadas / Total de sesiones planificadas) * 100</t>
  </si>
  <si>
    <t>Realizar 2 sesiones de concertación con los OT al año.</t>
  </si>
  <si>
    <t>Establecimiento de Alianzas para el Fortalecimiento del Observatorio Departamental de Tránsito</t>
  </si>
  <si>
    <t>Número de alianzas estratégicas formalizadas para el fortalecimiento del Observatorio.</t>
  </si>
  <si>
    <t>(Alianzas formalizadas / Alianzas planeadas) * 100</t>
  </si>
  <si>
    <t>Formalizar al menos 3 alianzas estratégicas para la investigación y captación de datos al 2027.</t>
  </si>
  <si>
    <t>Profesionalización y Eficiencia Operativa para el Control Vial</t>
  </si>
  <si>
    <t>Desarrollar un programa de capacitación para agentes de tránsito según la Ley 1310 de 2009.</t>
  </si>
  <si>
    <t>Porcentaje de agentes capacitados.</t>
  </si>
  <si>
    <t>(Agentes capacitados / Total de agentes) * 100</t>
  </si>
  <si>
    <t>Capacitar al 90% de los agentes cada vigencia.</t>
  </si>
  <si>
    <t>Subdirector Administrativo y Financiero</t>
  </si>
  <si>
    <t>Crear un grupo especializado de policía judicial</t>
  </si>
  <si>
    <t>Porcentaje de agentes de tránsito capacitados en funciones de policía judicial.</t>
  </si>
  <si>
    <t>Capacitar al 50% de los agentes de tránsito en funciones de policía judicial antes del 2025.</t>
  </si>
  <si>
    <t>Adquirir los elementos necesarios para llevar a cabo controles operativos eficaces y seguros.</t>
  </si>
  <si>
    <t>Porcentaje de elementos adquiridos.</t>
  </si>
  <si>
    <t>(Elementos adquiridos / Total de elementos necesarios) * 100</t>
  </si>
  <si>
    <t>Adquirir el 70% de los elementos necesarios para cada vigencia.</t>
  </si>
  <si>
    <t>Implementar un plan de mantenimiento preventivo y correctivo de los vehículos</t>
  </si>
  <si>
    <t>Número de mantenimientos realizados.</t>
  </si>
  <si>
    <t>(Mantenimientos realizados / Mantenimientos planificados) * 100</t>
  </si>
  <si>
    <t>Cumplir en un 100% el plan de mantenimiento preventivo y correctivo</t>
  </si>
  <si>
    <t>Moralización y Sistema de Participación Ciudadana</t>
  </si>
  <si>
    <t>Crear un Tribunal o Comité de Ética</t>
  </si>
  <si>
    <t>Acto administrativo de creación del tribunal.</t>
  </si>
  <si>
    <t>(Documentos oficiales emitidos / Documentos requeridos) * 100</t>
  </si>
  <si>
    <t>Emitir el acto administrativo para la creación del tribunal o el comité para el 2025.</t>
  </si>
  <si>
    <t>Desarrollar un Sistema de Participación Ciudadana</t>
  </si>
  <si>
    <t>Número de mecanismos de participación ciudadana creados.</t>
  </si>
  <si>
    <t>(Mecanismos creados / Mecanismos planificados) * 100</t>
  </si>
  <si>
    <t>Crear al menos 3 mecanismos de participación para el 2025.</t>
  </si>
  <si>
    <t>Crear la Comisión de Tránsito y Participación Ciudadana</t>
  </si>
  <si>
    <t>Número de reuniones realizadas</t>
  </si>
  <si>
    <t>(Reuniones realizadas / Reuniones programadas) * 100</t>
  </si>
  <si>
    <t>Realizar al menos 4 reuniones anuales</t>
  </si>
  <si>
    <t>Fortalecimiento de la planeación de la seguridad vial</t>
  </si>
  <si>
    <t>Revisar y ajustar el Plan Local de Seguridad Vial para incorporar las recomendaciones y normativas actuales de seguridad vial.</t>
  </si>
  <si>
    <t xml:space="preserve">Acto administrativo de adopción del Plan Local de Seguridad Vial. </t>
  </si>
  <si>
    <t>Emitir el acto administrativo para la adopción del Plan Local de Seguridad Vial para el 2024.</t>
  </si>
  <si>
    <t>Implementación del Plan Local de Seguridad Vial.</t>
  </si>
  <si>
    <t>Porcentaje de implementación del Plan Local de Seguridad Vial.</t>
  </si>
  <si>
    <t>(Actividades implementadas / Total de actividades planeadas) * 100</t>
  </si>
  <si>
    <t>Implementar el 80% de las acciones para el 31 de diciembre de 2027.</t>
  </si>
  <si>
    <t>Diseñar el Plan de Gestión de Velocidad.</t>
  </si>
  <si>
    <t xml:space="preserve">Acto administrativo de adopción del Plan de Gestión de Velocidad. </t>
  </si>
  <si>
    <t>Emitir el acto administrativo para la adopción del Plan de Gestión de Velocidad para el 2025.</t>
  </si>
  <si>
    <t>Implementación del Plan de Gestión de Velocidad</t>
  </si>
  <si>
    <t>Porcentaje de implementación del Plan de Gestión de Velocidad.</t>
  </si>
  <si>
    <t>Diseñar el Plan Estratégico de Control Contra la Ilegalidad en el Transporte.</t>
  </si>
  <si>
    <t xml:space="preserve">Acto administrativo de adopción del Plan Estratégico de Control Contra la Ilegalidad en el Transporte. </t>
  </si>
  <si>
    <t>Emitir el acto administrativo para la adopción del Plan Estratégico de Control Contra la Ilegalidad en el Transporte para el 2025.</t>
  </si>
  <si>
    <t>Implementación del Plan Estratégico de Control Contra la Ilegalidad en el Transporte.</t>
  </si>
  <si>
    <t>Porcentaje de implementación del Plan Estratégico de Control Contra la Ilegalidad en el Transporte.</t>
  </si>
  <si>
    <t>Diseñar el Plan Estratégico de Seguridad Vial del IDTQ.</t>
  </si>
  <si>
    <t xml:space="preserve">Acto administrativo de adopción del Plan Estratégico de Seguridad Vial del IDTQ. </t>
  </si>
  <si>
    <t>Emitir el acto administrativo para la adopción del Plan Estratégico de Seguridad Vial del IDTQ para el 2025.</t>
  </si>
  <si>
    <t>Implementación del Plan Estratégico de Seguridad Vial del IDTQ.</t>
  </si>
  <si>
    <t>Porcentaje de implementación del Plan Estratégico de Seguridad Vial del IDTQ.</t>
  </si>
  <si>
    <t>Convocar al Comité Departamental de Seguridad Vial</t>
  </si>
  <si>
    <t>Número de reuniones realizadas.</t>
  </si>
  <si>
    <t>Realizar 2 reuniones anuales.</t>
  </si>
  <si>
    <t>Convocar al Consejo Territorial de Seguridad Vial</t>
  </si>
  <si>
    <t>Realizar una reunión anual.</t>
  </si>
  <si>
    <t>Gestión de Tramites y Servicio al Cliente</t>
  </si>
  <si>
    <t xml:space="preserve">Optimizar y mejorar la competitividad de los tramites </t>
  </si>
  <si>
    <t>Realizar un análisis tarifario anual comparando las tarifas del IDTQ con las de otros organismos de tránsito en el departamento.</t>
  </si>
  <si>
    <t>Estudio económico para determinar las tarifas por los derechos de tránsito elaborado.</t>
  </si>
  <si>
    <t>(Estudio económico elaborado / Estudios económicos planificados) * 100</t>
  </si>
  <si>
    <t>Elaborar un estudio económico cada vigencia.</t>
  </si>
  <si>
    <t xml:space="preserve">Estratégica  </t>
  </si>
  <si>
    <t>Mejorar la infraestructura y mobiliario de las áreas de atención al usuario para aumentar la comodidad y eficiencia del servicio.</t>
  </si>
  <si>
    <t>Porcentaje de infraestructura y mobiliario renovado.</t>
  </si>
  <si>
    <t>(Elementos de infraestructura y mobiliario renovados / Total de elementos planificados) * 100</t>
  </si>
  <si>
    <t>Renovar el 100% de las áreas de atención para el 2027.</t>
  </si>
  <si>
    <t>Capacitar al personal en servicio al cliente y resolución de problemas.</t>
  </si>
  <si>
    <t>Porcentaje de personal capacitado.</t>
  </si>
  <si>
    <t>(Personal capacitado / Total de personal) * 100</t>
  </si>
  <si>
    <t>Capacitar al 100% del personal cada vigencia.</t>
  </si>
  <si>
    <t xml:space="preserve">Operativa  </t>
  </si>
  <si>
    <t>Aumentar las ventanillas de radicación de trámites de RNA.</t>
  </si>
  <si>
    <t>Número de ventanillas nuevas habilitadas.</t>
  </si>
  <si>
    <t>(Número de ventanillas nuevas / Ventanillas planificadas) * 100</t>
  </si>
  <si>
    <t>Aumentar en 1 las ventanillas de radicación de trámites de RNA para diciembre de 2024.</t>
  </si>
  <si>
    <t xml:space="preserve">Poner en funcionamiento impresora en el área de matriculas  </t>
  </si>
  <si>
    <t>Número de impresoras habilitadas en el área de trámites.</t>
  </si>
  <si>
    <t>(Número de impresoras habilitadas / Total impresoras planificadas) * 100</t>
  </si>
  <si>
    <t>Instalar 1 impresora adicional en el área técnica para mejorar la gestión.</t>
  </si>
  <si>
    <t>Implementar la Política de Simplificación, Racionalización y Estandarización de trámites</t>
  </si>
  <si>
    <t>Porcentaje de implementación de la Gestión de Tramites y Servicio al Cliente de MIPG.</t>
  </si>
  <si>
    <t>Alcanzar un 90% de implementación de la Gestión de Tramites y Servicio al Cliente de MIPG para cada vigencia.</t>
  </si>
  <si>
    <t>Facilitar el acceso a la información para los usuarios</t>
  </si>
  <si>
    <t>Establecer un punto de información en las instalaciones del IDTQ para guiar a los usuarios en los trámites disponibles.</t>
  </si>
  <si>
    <t>Punto de información operativo.</t>
  </si>
  <si>
    <t>(Puntos operativos / Puntos planificados) * 100</t>
  </si>
  <si>
    <t>Tener un punto de información operativo para el 31 de diciembre de 2025.</t>
  </si>
  <si>
    <t>Desarrollar y publicar listas de chequeo con información detallada de cada trámite en las ventanillas y en el sitio web del IDTQ.</t>
  </si>
  <si>
    <t>Porcentaje de listas de chequeo disponibles en el sitio web.</t>
  </si>
  <si>
    <t>(Listas publicadas / Total de listas planificadas) * 100</t>
  </si>
  <si>
    <t>Publicar el 100% de las listas de chequeo para todos los trámites en la página web y en las ventanillas para el 2025.</t>
  </si>
  <si>
    <t>Modernización y Optimización de la Gestión de Trámites y Servicio al Cliente del Instituto Departamental de Tránsito del Quindío</t>
  </si>
  <si>
    <t>Desarrollar e implementar una plataforma en línea para la asignación de turnos virtuales</t>
  </si>
  <si>
    <t>Porcentaje de implementación de la plataforma de turnos virtuales.</t>
  </si>
  <si>
    <t>(Fases completadas de implementación / Total de fases planificadas) * 100</t>
  </si>
  <si>
    <t>Completar el 100% de la implementación de la plataforma de turnos virtuales para el 31 de diciembre de 2025</t>
  </si>
  <si>
    <t>Implementar una plataforma para la recepción de algunos trámites de RNA de manera virtual (Certificados de tradición).</t>
  </si>
  <si>
    <t>Porcentaje de trámites gestionados mediante la plataforma virtual.</t>
  </si>
  <si>
    <t>(Trámites virtuales / Total de trámites) * 100</t>
  </si>
  <si>
    <t>Lograr que el 50% de la emisión de certificados de tradición sea gestionada virtualmente para diciembre de 2027.</t>
  </si>
  <si>
    <t>Mejoramiento del archivo de expedientes vehiculares del Instituto Departamental de Tránsito del Quindío</t>
  </si>
  <si>
    <t>Implementar un programa de digitalización de expedientes vehiculares.</t>
  </si>
  <si>
    <t>Porcentaje de expedientes vehiculares digitalizados.</t>
  </si>
  <si>
    <t xml:space="preserve">(Expedientes digitalizados / Total de expedientes) * 100 </t>
  </si>
  <si>
    <t>Digitalizar el 100% de los expedientes vehiculares para diciembre de 2027.</t>
  </si>
  <si>
    <t xml:space="preserve">Mejorar la infraestructura del archivo de expedientes vehiculares. </t>
  </si>
  <si>
    <t>Porcentaje de estructuras de archivo intervenidas y mejoradas.</t>
  </si>
  <si>
    <t>(Estructuras mejoradas / Total de estructuras planificadas) * 100</t>
  </si>
  <si>
    <t>Mejorar la infraestructura de al menos 80% de las estructuras de archivo para facilitar la búsqueda y organización.</t>
  </si>
  <si>
    <t>Gestión de Contravenciones</t>
  </si>
  <si>
    <t>Implementar los medios tecnológicos para fortalecer la gestión contravencional</t>
  </si>
  <si>
    <t>Implementar una herramienta tecnológica para las solicitudes de salidas de vehículos inmovilizados.</t>
  </si>
  <si>
    <t>Porcentaje de salidas de vehículos procesadas de manera virtual.</t>
  </si>
  <si>
    <t>(Salidas virtuales / Total de salidas de vehículos) * 100</t>
  </si>
  <si>
    <t>Alcanzar un 80% de salidas virtuales para el 2027.</t>
  </si>
  <si>
    <t>Revisión y depuración de la información de vehículos inmovilizados que actualmente se encuentra en la plataforma SIOT sobre los vehículos con orden de salida.</t>
  </si>
  <si>
    <t>Porcentaje de información depurada.</t>
  </si>
  <si>
    <t>(Información depurada / Total de información)</t>
  </si>
  <si>
    <t>20% de la información depurada.</t>
  </si>
  <si>
    <t>Implementar la herramienta de inventario de inmovilizaciones digital de SIOT en el parqueadero oficial.</t>
  </si>
  <si>
    <t>Porcentaje de vehículos inmovilizados registrados en el inventario digital de SIOT.</t>
  </si>
  <si>
    <t>(Número de vehículos inmovilizados registrados en SIOT / Total de inmovilizaciones realizados) * 100</t>
  </si>
  <si>
    <t>100% de las inmovilizaciones realizadas en el parqueadero oficial registradas en el inventario digital del SIOT para el 2027.</t>
  </si>
  <si>
    <t>Automatizar la expedición de las resoluciones sanciones de manera masiva.</t>
  </si>
  <si>
    <t>Porcentaje de resoluciones expedidas.</t>
  </si>
  <si>
    <t>(Resoluciones expedidas / Total de resoluciones planificadas) * 100</t>
  </si>
  <si>
    <t>Generar expediciones quincenales de resoluciones, alcanzando al menos 100% de las resoluciones previstas para el 2027.</t>
  </si>
  <si>
    <t>Técnico Operativo con funciones de contravenciones y Auxiliar Administrativo con funciones de contravenciones</t>
  </si>
  <si>
    <t>Garantizar la contratación anual del parqueadero para las inmovilizaciones.</t>
  </si>
  <si>
    <t>Ejecutar el proceso de contratación del servicio de parqueadero y grúa.</t>
  </si>
  <si>
    <t>Proceso de contratación del servicio de parqueadero</t>
  </si>
  <si>
    <t>(Contrato firmado / Total de contratos planeados) * 100</t>
  </si>
  <si>
    <t>Realizar el proceso de contratación del servicio de parqueadero a más tardar el 31 de enero de cada vigencia.</t>
  </si>
  <si>
    <t>Asesor Oficina Jurídica</t>
  </si>
  <si>
    <t>Fortalecer la capacidad de los agentes de tránsito en la gestión de contravenciones</t>
  </si>
  <si>
    <t>Capacitar a los agentes de tránsito en el diligenciamiento adecuado de las órdenes de comparendo, procedimientos de control y sustentación ante audiencias.</t>
  </si>
  <si>
    <t>Generar un informe mensual sobre la imposición de ordenes de comparendo por agente, el diligenciamiento de órdenes de comparendo, identificando errores y áreas de mejora.</t>
  </si>
  <si>
    <t>Porcentaje de informes generados mensualmente.</t>
  </si>
  <si>
    <t>(Informes generados / Total de informes planeados) * 100</t>
  </si>
  <si>
    <t>Generar un informe mensual.</t>
  </si>
  <si>
    <t>Auxiliar Administrativo con funciones de contravenciones</t>
  </si>
  <si>
    <t>Gestión de la Señalización y Demarcación Vial</t>
  </si>
  <si>
    <t>Mejorar la señalización vertical y horizontal</t>
  </si>
  <si>
    <t>Realizar un diagnóstico del estado de la señalización existente.</t>
  </si>
  <si>
    <t>Porcentaje de señales evaluadas.</t>
  </si>
  <si>
    <t>(Señales evaluadas / Total de señales) * 100</t>
  </si>
  <si>
    <t>Evaluar el 100% de las señales para el 2024.</t>
  </si>
  <si>
    <t>Profesional Universitario del Área Técnica de Vigilancia, Control de Tránsito y Registros</t>
  </si>
  <si>
    <t>Implementar un programa de mantenimiento continuo</t>
  </si>
  <si>
    <t>Número de mantenimientos programados.</t>
  </si>
  <si>
    <t>(Mantenimientos realizados / Mantenimientos programados) * 100</t>
  </si>
  <si>
    <t>Implementar en un 100% el programa de mantenimiento.</t>
  </si>
  <si>
    <t>Ejecutar el proceso de contratación de los elementos necesarios para mejorar la señalización.</t>
  </si>
  <si>
    <t>Proceso de contratación de los elementos necesarios para la señalización.</t>
  </si>
  <si>
    <t>Realizar el proceso de contratación de los elementos necesarios para mejorar la señalización a más tardar el 28 de febrero de cada vigencia.</t>
  </si>
  <si>
    <t>Gestionar la adquisición de un carro para la pintura de líneas de señalización horizontal.</t>
  </si>
  <si>
    <t>Carro para pintura adquirido.</t>
  </si>
  <si>
    <t>(Carros adquiridos / Total de carros planificados) * 100</t>
  </si>
  <si>
    <t>Adquirir un carro para la pintura antes del 2027.</t>
  </si>
  <si>
    <t>Gestión de Enseñanza Automovilística</t>
  </si>
  <si>
    <t>Adquirir los elementos / servicios necesarios para el funcionamiento del Centro de Enseñanza Automovilística (CEA).</t>
  </si>
  <si>
    <t>(Elementos / servicios adquiridos / Total de elementos / servicios necesarios) * 100</t>
  </si>
  <si>
    <t>Adquirir el 100% de los elementos / servicios necesarios para cada vigencia.</t>
  </si>
  <si>
    <t>Garantizar el cumplimiento de la normatividad</t>
  </si>
  <si>
    <t>Atender las auditorías requeridas por el ente certificador para mantener la Certificación de Centros de Enseñanza Automovilística (CEA).</t>
  </si>
  <si>
    <t>Porcentaje de auditorías aprobadas.</t>
  </si>
  <si>
    <t>(Auditorias aprobadas / Total de auditorías realizadas) * 100</t>
  </si>
  <si>
    <t>Obtener la certificación del CEA antes del 28 de noviembre de cada vigencia.</t>
  </si>
  <si>
    <t>Técnico Administrativo con funciones del CEA</t>
  </si>
  <si>
    <t>Actualizar y presentar el Proyecto Educativo Institucional (PEI) a la Secretaría de Educación del Departamento del Quindío.</t>
  </si>
  <si>
    <t>PEI aprobado</t>
  </si>
  <si>
    <t>(PEI aprobado / PEI presentado) * 100</t>
  </si>
  <si>
    <t>Actualizar y obtener la aprobación del PEI antes del 30 de diciembre de 2027.</t>
  </si>
  <si>
    <t>Fortalecer la promoción y matrícula de aspirantes</t>
  </si>
  <si>
    <t>Desarrollar e implementar estrategias de mercado para la comercialización de los servicios del CEA</t>
  </si>
  <si>
    <t>Estrategias de mercadeo implementadas</t>
  </si>
  <si>
    <t>(Estrategias implementadas / Estrategias planeadas) * 100</t>
  </si>
  <si>
    <t xml:space="preserve">Implementar el 90% de las estrategias de mercadeo </t>
  </si>
  <si>
    <t>Gestión de Cursos sobre Normas de Transito</t>
  </si>
  <si>
    <t>Cumplir con la normativa vigente para la ejecución de cursos</t>
  </si>
  <si>
    <t>Llevar a cabo auditorías anuales con un ente certificador para evaluar el cumplimiento de los requisitos establecidos en el Anexo 3 de la Resolución 20203040011355</t>
  </si>
  <si>
    <t>Obtener un 100% de aprobación en las auditorías anuales para el 31 de diciembre de cada año.</t>
  </si>
  <si>
    <t>Solicitar la autorización ante el Ministerio de Transporte para dictar cursos sobre normas de tránsito.</t>
  </si>
  <si>
    <t>Porcentaje de cursos autorizados.</t>
  </si>
  <si>
    <t>(Cursos autorizados / Cursos solicitados) * 100%</t>
  </si>
  <si>
    <t>Obtener la autorización del 100% de los cursos solicitados para el 2024.</t>
  </si>
  <si>
    <t xml:space="preserve">Fortalecer la promoción y realización de cursos sobre normas de transito </t>
  </si>
  <si>
    <t>Desarrollar e implementar estrategias de mercado para la comercialización del curso sobre normas de transito</t>
  </si>
  <si>
    <t>Gestión Administrativa y Documental</t>
  </si>
  <si>
    <t>Fortalecer la aplicación de la normatividad para el desarrollo de la función archivística</t>
  </si>
  <si>
    <t>Implementar la Política Gestión Documental (Política de Archivos y Gestión Documental) de MIPG</t>
  </si>
  <si>
    <t>Porcentaje de implementación de la Política Gestión Documental (Política de Archivos y Gestión Documental) de MIPG.</t>
  </si>
  <si>
    <t>Alcanzar un 90% de implementación de la Política Gestión Documental (Política de Archivos y Gestión Documental) de MIPG para cada vigencia.</t>
  </si>
  <si>
    <t>Técnico Administrativo con funciones administrativas</t>
  </si>
  <si>
    <t>Implementar el Plan Institucional de Archivos PINAR</t>
  </si>
  <si>
    <t>Porcentaje de implementación del Plan Institucional de Archivos PINAR</t>
  </si>
  <si>
    <t>Alcanzar un 90% de implementación del Plan Institucional de Archivos PINAR para cada vigencia.</t>
  </si>
  <si>
    <t>Realizar seguimiento al diligenciamiento del Formulario Único de Gestión Documental (FUID) de todos los funcionarios.</t>
  </si>
  <si>
    <t>Porcentaje de FUID diligenciados.</t>
  </si>
  <si>
    <t>(FUID diligenciados / Total de FUID) * 100</t>
  </si>
  <si>
    <t>Diligenciar 12 FUID al año.</t>
  </si>
  <si>
    <t>Realizar auditorías internas del Sistema de Gestión Documental.</t>
  </si>
  <si>
    <t>Porcentaje de cumplimiento del programa de auditorías.</t>
  </si>
  <si>
    <t>(Auditorias realizadas / Total de auditorias programadas) * 100</t>
  </si>
  <si>
    <t>Realizar el 100% de las auditorias programadas anualmente.</t>
  </si>
  <si>
    <t>Implementar un programa de mantenimiento de activos</t>
  </si>
  <si>
    <t>Implementar un proceso de baja para equipos obsoletos.</t>
  </si>
  <si>
    <t>Porcentaje de activos dados de baja.</t>
  </si>
  <si>
    <t>(Activos dados de baja / Total de activos obsoletos) * 100</t>
  </si>
  <si>
    <t>Dar de baja el 100% de los activos obsoletos al 2026.</t>
  </si>
  <si>
    <t>Establecer un plan de mantenimiento preventivo y correctivo para los bienes muebles del IDTQ.</t>
  </si>
  <si>
    <t>Porcentaje de mantenimiento realizado.</t>
  </si>
  <si>
    <t>(Mantenimientos realizados / Total de mantenimientos planificados) * 100</t>
  </si>
  <si>
    <t>Realizar el 100% de los mantenimientos programados anualmente.</t>
  </si>
  <si>
    <t>Gestión del Talento Humano</t>
  </si>
  <si>
    <t>Implementar las políticas de MIPG</t>
  </si>
  <si>
    <t>Implementar la Política de Gestión Estratégica del Talento Humano y la Política de Integridad de MIPG</t>
  </si>
  <si>
    <t>Porcentaje de implementación de la Política de Gestión Estratégica del Talento Humano y la Política de Integridad de MIPG.</t>
  </si>
  <si>
    <t>Alcanzar un 90% de implementación de la Política de Gestión Estratégica del Talento Humano y la Política de Integridad de MIPG para cada vigencia.</t>
  </si>
  <si>
    <t xml:space="preserve">Implementar el Plan Anual de Vacantes, Plan de Previsión de Recursos Humanos y el Plan Estratégico de Recursos Humanos, Plan de Incentivos Institucionales </t>
  </si>
  <si>
    <t>y del Plan Institucional de Capacitación.</t>
  </si>
  <si>
    <t xml:space="preserve">Porcentaje de implementación del Plan Anual de Vacantes, Plan de Previsión de Recursos Humanos y el Plan Estratégico de Recursos Humanos, Plan de Incentivos Institucionales </t>
  </si>
  <si>
    <t xml:space="preserve">Alcanzar un 90% de implementación del Plan Anual de Vacantes, Plan de Previsión de Recursos Humanos y el Plan Estratégico de Recursos Humanos, Plan de Incentivos Institucionales </t>
  </si>
  <si>
    <t>y del Plan Institucional de Capacitación para cada vigencia.</t>
  </si>
  <si>
    <t>Gestionar el nombramiento de personal</t>
  </si>
  <si>
    <t>Continuar el trámite de nombramientos de las personas de la lista de elegibles, condicionado a la respuesta del elegible y posterior habilitación por parte de la CNSC.</t>
  </si>
  <si>
    <t>Proporción de personas posesionadas de la lista de elegibles.</t>
  </si>
  <si>
    <t>(Número de personas posesionadas / Número total de personas en la lista de elegibles) * 100</t>
  </si>
  <si>
    <t>Lograr el 100% de personal de la lista de elegibles posesionado.</t>
  </si>
  <si>
    <t>Auxiliar Administrativa con funciones de TH</t>
  </si>
  <si>
    <t>Promover el desarrollo de competencias laborales</t>
  </si>
  <si>
    <t>Actualizar el procedimiento de inducción y reinducción, asegurando el cumplimiento de la normatividad vigente.</t>
  </si>
  <si>
    <t>Tasa de finalización de inducción y reinducción.</t>
  </si>
  <si>
    <t>(Número de funcionarios con inducción y reinducción / Número total de funcionarios vinculados) * 100</t>
  </si>
  <si>
    <t>Lograr que el 100% del personal complete el ciclo de inducción y reinducción de forma anual.</t>
  </si>
  <si>
    <t>Realizar un diagnóstico de necesidades de capacitación.</t>
  </si>
  <si>
    <t>Porcentaje de diagnóstico completado.</t>
  </si>
  <si>
    <t>(Diagnostico realizado / Total de diagnósticos planeados)</t>
  </si>
  <si>
    <t>Completar el 100% del diagnóstico antes del 30 de enero de cada vigencia.</t>
  </si>
  <si>
    <t>Implementar el cronograma de capacitaciones.</t>
  </si>
  <si>
    <t>Número de capacitaciones realizadas.</t>
  </si>
  <si>
    <t>Implementar el plan institucional de capacitaciones al 100% en cada vigencia</t>
  </si>
  <si>
    <t>Gestionar el cálculo actuarial</t>
  </si>
  <si>
    <t>Realizar correcciones requeridas por el enlace regional del Ministerio de Hacienda y actualizar la información necesaria.</t>
  </si>
  <si>
    <t>Tasa de cumplimiento de correcciones.</t>
  </si>
  <si>
    <t>(Número de correcciones realizadas / Numero de correcciones emitidas por el Ministerio) * 100</t>
  </si>
  <si>
    <t>Asegurar que el 100% de las correcciones sean atendidas y obtener un cálculo actuarial avalado por el Ministerio de Hacienda.</t>
  </si>
  <si>
    <t>Conformar la Comisión de Personal</t>
  </si>
  <si>
    <t>Convocar a los funcionarios en carrera administrativa para integrar la Comisión de Personal.</t>
  </si>
  <si>
    <t>Realizar reuniones mensuales</t>
  </si>
  <si>
    <t>Implementar y mantener el Sistema de Gestión de Seguridad y Salud en el Trabajo</t>
  </si>
  <si>
    <t>Implementación del Plan de Trabajo Anual en SST</t>
  </si>
  <si>
    <t>Porcentaje de implementación del SG-SST</t>
  </si>
  <si>
    <t>(Actividades realizadas / Actividades planeadas) * 100</t>
  </si>
  <si>
    <t>Implementar al 90% el SG-SST cada vigencia.</t>
  </si>
  <si>
    <t>Asignar recursos financieros, mecánicos y tecnológicos para el SG-SST.</t>
  </si>
  <si>
    <t>Porcentaje de presupuesto ejecutado para SG-SST.</t>
  </si>
  <si>
    <t>(Recursos ejecutados / Recursos asignados) * 100</t>
  </si>
  <si>
    <t>Ejecutar el 100% del presupuesto designado para el SG-SST.</t>
  </si>
  <si>
    <t>Promover la asistencia obligatoria de los funcionarios a las diferentes capacitaciones y actividades del SG-SST.</t>
  </si>
  <si>
    <t>Porcentaje de asistencia a actividades.</t>
  </si>
  <si>
    <t>(Numero de asistentes / Número total de funcionarios)</t>
  </si>
  <si>
    <t>Aumentar la asistencia de los funcionarios a las actividades y capacitaciones en al menos un 50%.</t>
  </si>
  <si>
    <t>Subdirector Administrativo y Financiero y Director General</t>
  </si>
  <si>
    <t>Reportar la situación actual adeuda de bonos pensionales y de las cuotas partes pensionales</t>
  </si>
  <si>
    <t>Generar un informe trimestral sobre los bonos pensionales y de las cuotas partes pensionales adeudados</t>
  </si>
  <si>
    <t>Porcentaje de informes generados trimestralmente.</t>
  </si>
  <si>
    <t>Generar un informe trimestral.</t>
  </si>
  <si>
    <t>Gestión de las Tecnologías de la Información</t>
  </si>
  <si>
    <t>Renovación de equipos e infraestructura informática</t>
  </si>
  <si>
    <t>Elaborar un inventario actualizado de equipos tecnológicos.</t>
  </si>
  <si>
    <t>Porcentaje de equipos con hoja de vida.</t>
  </si>
  <si>
    <t>(Equipos con hoja de vida / Total de equipos) * 100</t>
  </si>
  <si>
    <t>100% de los equipos con hoja de vida al 2025.</t>
  </si>
  <si>
    <t>Profesional Universitario con funciones de sistemas</t>
  </si>
  <si>
    <t xml:space="preserve">Adquirir los elementos necesarios para la renovación de los equipos y de la infraestructura tecnológica. </t>
  </si>
  <si>
    <t>Implementar un plan de mantenimiento preventivo y correctivo de los equipos e infraestructura tecnológica.</t>
  </si>
  <si>
    <t>Cumplir en un 90% el plan de mantenimiento preventivo y correctivo</t>
  </si>
  <si>
    <t>Seguridad e integridad de la información</t>
  </si>
  <si>
    <t>Implementar conexión web services entre SIOT y SIMIT.</t>
  </si>
  <si>
    <t>Estado de conexión.</t>
  </si>
  <si>
    <t>(Conexión web services implementado / Conexión web services planeado) × 100.</t>
  </si>
  <si>
    <t>Lograr la implementación de la Conexión web service al 2025</t>
  </si>
  <si>
    <t>Implementar la Política Gobierno Digital y la Política de Seguridad Digital de MIPG</t>
  </si>
  <si>
    <t>Porcentaje de implementación de la Política Gobierno Digital y la Política de Seguridad Digital de MIPG</t>
  </si>
  <si>
    <t>Alcanzar un 90% de implementación de la Política Gobierno Digital y la Política de Seguridad Digital de MIPG para cada vigencia.</t>
  </si>
  <si>
    <t>Implementar el Plan Estratégico de Tecnologías de la Información y las Comunicaciones PETI, el Plan de Tratamiento de Riesgos de Seguridad y Privacidad de la Información y el Plan de Seguridad y Privacidad de la Información.</t>
  </si>
  <si>
    <t>Porcentaje de implementación del Plan Estratégico de Tecnologías de la Información y las Comunicaciones PETI, el Plan de Tratamiento de Riesgos de Seguridad y Privacidad de la Información y el Plan de Seguridad y Privacidad de la Información.</t>
  </si>
  <si>
    <t>Alcanzar un 90% de implementación del Plan Estratégico de Tecnologías de la Información y las Comunicaciones PETI, el Plan de Tratamiento de Riesgos de Seguridad y Privacidad de la Información y el Plan de Seguridad y Privacidad de la Información en cada vigencia.</t>
  </si>
  <si>
    <t>Realizar auditorías internas en el uso de herramientas tecnológicas y cumplimiento de las políticas.</t>
  </si>
  <si>
    <t>Actualización de la página web institucional</t>
  </si>
  <si>
    <t>Implementar micrositios en la página web para que los líderes de proceso carguen la información.</t>
  </si>
  <si>
    <t>Porcentaje de micrositios implementados.</t>
  </si>
  <si>
    <t>(Micrositios implementados / Total de micrositios) * 100</t>
  </si>
  <si>
    <t>100% de micrositios implementados.</t>
  </si>
  <si>
    <t>31-06-2025</t>
  </si>
  <si>
    <t>Establecer tareas de carga de información en la página web, según los lineamientos del ITA y FURAG.</t>
  </si>
  <si>
    <t>Porcentaje de información cargada.</t>
  </si>
  <si>
    <t>(Información cargada / Total de información) * 100</t>
  </si>
  <si>
    <t>100% de la información cargada.</t>
  </si>
  <si>
    <t>Fortalecer las competencias tecnológicas de los funcionarios</t>
  </si>
  <si>
    <t>Desarrollar un programa de formación en el uso de tecnologías y herramientas digitales.</t>
  </si>
  <si>
    <t>(Funcionarios capacitados / Total de funcionarios) * 100</t>
  </si>
  <si>
    <t>Capacitar al 90% de los funcionarios en herramientas digitales en cada vigencia.</t>
  </si>
  <si>
    <t>Gestión Jurídica</t>
  </si>
  <si>
    <t xml:space="preserve">Fortalecimiento de los Procesos Contractuales </t>
  </si>
  <si>
    <t>Implementar la Política de Compras y Contratación Pública, la Política de Defensa Jurídica y la Política de Mejora normativa de MIPG.</t>
  </si>
  <si>
    <t>Porcentaje de implementación de la Política de Compras y Contratación Pública, la Política de Defensa Jurídica y la Política de Mejora normativa de MIPG.</t>
  </si>
  <si>
    <t>Alcanzar un 90% de implementación de la Política de Compras y Contratación Pública, la Política de Defensa Jurídica y la Política de Mejora normativa de MIPG para cada vigencia.</t>
  </si>
  <si>
    <t>Realizar auditorías internas al manual de contratación.</t>
  </si>
  <si>
    <t>(Auditorías realizadas / Total de auditorías programadas) * 100</t>
  </si>
  <si>
    <t>Desarrollar un programa de formación continua en contratación.</t>
  </si>
  <si>
    <t>Capacitar al 90% de los funcionarios en contratación en cada vigencia.</t>
  </si>
  <si>
    <t>Optimización Integral de Procesos Contractuales y Administrativos</t>
  </si>
  <si>
    <t>Desarrollar un programa de digitalización de expedientes los contractuales.</t>
  </si>
  <si>
    <t>Porcentaje de expedientes contractuales digitalizados.</t>
  </si>
  <si>
    <t>Digitalizar el 100% de los expedientes contractuales para el de 2027.</t>
  </si>
  <si>
    <t xml:space="preserve">Mejorar la infraestructura del archivo de expedientes contractuales. </t>
  </si>
  <si>
    <t>Fortalecimiento del IDTQ</t>
  </si>
  <si>
    <t>Actualizar la ordenanza y los acuerdos del IDTQ</t>
  </si>
  <si>
    <t>Porcentaje de actualizaciones realizadas en la ordenanza y acuerdos.</t>
  </si>
  <si>
    <t>(Número de actualizaciones realizadas / Total de actualizaciones planificadas) × 100.</t>
  </si>
  <si>
    <t>100% de las actualizaciones de la ordenanza y acuerdos aprobadas por la Asamblea.</t>
  </si>
  <si>
    <t>Gestión Financiera</t>
  </si>
  <si>
    <t>Cartera activa y sostenible</t>
  </si>
  <si>
    <t>Mejorar la recuperación de cartera mediante la implementación de la jurisdicción coactiva.</t>
  </si>
  <si>
    <t>Porcentaje de recuperación de cartera.</t>
  </si>
  <si>
    <t>(Valor recuperado / Total cartera pendiente) * 100</t>
  </si>
  <si>
    <t>Recuperar el 50% de la cartera pendiente para el 2027.</t>
  </si>
  <si>
    <t>Profesional Universitario con funciones de tesorería</t>
  </si>
  <si>
    <t>Actualizar y certificar los cálculos actuariales del pasivo pensional y bonos pensionales.</t>
  </si>
  <si>
    <t>Porcentaje de cálculos actuariales actualizados y certificados.</t>
  </si>
  <si>
    <t>(Cálculos certificados / Total cálculos pendientes) * 100</t>
  </si>
  <si>
    <t>Certificar el 100% de los cálculos actuariales con el Ministerio de Hacienda para el 2025.</t>
  </si>
  <si>
    <t>Subdirectora Administrativa y Financiera</t>
  </si>
  <si>
    <t>Fortalecer el proceso contable y de cobro coactivo en la recuperación de cartera.</t>
  </si>
  <si>
    <t>Número de personal contratado.</t>
  </si>
  <si>
    <t>(Número de personal contratado / Número de personal requerido) * 100</t>
  </si>
  <si>
    <t>Contratar el 100% del personal necesario en todas las vigencias.</t>
  </si>
  <si>
    <t>Cargar información de cartera de comparendos en Publifinanzas.</t>
  </si>
  <si>
    <t>Porcentaje de cartera cargada.</t>
  </si>
  <si>
    <t>(Cartera cargada / Total de cartera) * 100</t>
  </si>
  <si>
    <t>100% de la cartera cargada.</t>
  </si>
  <si>
    <t>Profesional Universitario con funciones de Contabilidad, Profesional Universitario con funciones de Sistemas</t>
  </si>
  <si>
    <t>Fortalecimiento de la Gestión Contable y Presupuestal Institucional</t>
  </si>
  <si>
    <t>Elaborar y actualizar documentos contables y de tesorería.</t>
  </si>
  <si>
    <t>Porcentaje de documentos contables y de tesorería actualizados.</t>
  </si>
  <si>
    <t>(Documentos actualizados / Total documentos necesarios) * 100</t>
  </si>
  <si>
    <t>Actualizar el 100% de los manuales y procedimientos contables y de tesorería para el 2025.</t>
  </si>
  <si>
    <t>Profesional Universitario con funciones de tesorería, Profesional Universitario con funciones de Contabilidad</t>
  </si>
  <si>
    <t>Implementar la Política de Gestión Presupuestal y Eficiencia del Gasto Público de MIPG.</t>
  </si>
  <si>
    <t>Porcentaje de implementación de la Política de Gestión Presupuestal y Eficiencia del Gasto Público de MIPG.</t>
  </si>
  <si>
    <t>Alcanzar un 90% de implementación de la Política de Gestión Presupuestal y Eficiencia del Gasto Público de MIPG para cada vigencia.</t>
  </si>
  <si>
    <t>Profesional Universitario con funciones de contabilidad</t>
  </si>
  <si>
    <t>Implementar el Plan Anual de Adquisiciones</t>
  </si>
  <si>
    <t>Porcentaje de implementación del Plan Anual de Adquisiciones</t>
  </si>
  <si>
    <t>Alcanzar un 90% de implementación del Plan Anual de Adquisiciones para cada vigencia.</t>
  </si>
  <si>
    <t>Control, Evaluación y Seguimiento</t>
  </si>
  <si>
    <t>Implementar la Dimensión Control Interno de MIPG.</t>
  </si>
  <si>
    <t>Porcentaje de implementación de la Dimensión Control Interno de MIPG.</t>
  </si>
  <si>
    <t>Alcanzar un 90% de implementación de la Dimensión: Control Interno de MIPG para cada vigencia.</t>
  </si>
  <si>
    <t>Asesor Oficina Control Interno</t>
  </si>
  <si>
    <t>Implementar planes de auditoría interna de manera anual.</t>
  </si>
  <si>
    <t>Cumplimiento de auditorías</t>
  </si>
  <si>
    <t>(Auditorías realizadas / Auditorías programadas) * 100</t>
  </si>
  <si>
    <t>100% anual</t>
  </si>
  <si>
    <t>Realizar seguimiento a los planes de mejoramiento producto de auditorías internas y externas.</t>
  </si>
  <si>
    <t>Seguimiento a los planes de mejoramiento</t>
  </si>
  <si>
    <t>(Hallazgos resueltos / Total de hallazgos</t>
  </si>
  <si>
    <t>100% de los hallazgos resueltos en cada vigencia</t>
  </si>
  <si>
    <t>Transparencia y Actualización de Información</t>
  </si>
  <si>
    <t>Establecer un plan de monitoreo trimestral para evaluar las actividades de control en cada proceso.</t>
  </si>
  <si>
    <t>Cumplimiento del plan de monitoreo</t>
  </si>
  <si>
    <t>(Actividades de control realizadas / Actividades de control programados) * 100</t>
  </si>
  <si>
    <t>Actividades del plan de monitoreo implementados en un 100% en cada vigencia.</t>
  </si>
  <si>
    <t>Realizar, publicar y/o presentar los diferentes informes de gestión, evaluación y de auditorías solicitados por los entes de control.</t>
  </si>
  <si>
    <t>Porcentaje de informes realizados</t>
  </si>
  <si>
    <t>(Informes realizados / Total de informes solicitados) * 100</t>
  </si>
  <si>
    <t>100% por año</t>
  </si>
  <si>
    <t>Seguimiento</t>
  </si>
  <si>
    <t>Estado del Indicador</t>
  </si>
  <si>
    <t>Medición</t>
  </si>
  <si>
    <t>Se logro la gestión de 3 convenios con Salento, Filandia y Circasia</t>
  </si>
  <si>
    <t>En proceso</t>
  </si>
  <si>
    <t>Se esta gestionado la auditoria para poder obtener la autorización para realizar los cursos para infractores en normas de tránsito.</t>
  </si>
  <si>
    <t>el personal de agentes de transito fue capacitado y certificado por la universidad Alexander Von Humboldt</t>
  </si>
  <si>
    <t>se realizaron las capacitaciones internas con el fn de minimizar los errores en el diligenciamiento de las ordenes de comparendo</t>
  </si>
  <si>
    <t>se corrigieron los errores registrados, logrando enviar la informacion con un 100% aprobación, evitando asi quedar rezagados</t>
  </si>
  <si>
    <t>se logró dotar de los elementos necesarios requeridos por el cuerpo de agentes, logrando suplir la necesidad del servicio</t>
  </si>
  <si>
    <t>se logro dotar el CEA con los equipos necesarios para el funcionamiento del mismo</t>
  </si>
  <si>
    <t xml:space="preserve">el persol de agentes de transito asistió a capacitacion con la Fiscalia Departamental del Quindio </t>
  </si>
  <si>
    <t>Sin iniciar</t>
  </si>
  <si>
    <t>se dio cumplimiento al plan de vacantes y prevision, toda vez que de los 11 puestos laborales en provisionalidad, se nombraron según meritocracia 9 de ellos y se reportaron 2 vacantes definitivias ante la CNSC para un futuro concurso de meritos.</t>
  </si>
  <si>
    <t>durante el trascurso del año se realizaron 13 actividades de las 22 programadas en el plan de bienestar e incentivos.</t>
  </si>
  <si>
    <t>durante la vigencia se desarrollaron 19 de las 21 actividades programas en el plan de SST</t>
  </si>
  <si>
    <t>Durante la vigencia 2024 no se logró asignar recursos financieros para el desarrollo de la actividad</t>
  </si>
  <si>
    <t>se aumentó el compromiso en la asistencia de los funcionarios del IDTQ a las actividades programadas</t>
  </si>
  <si>
    <t>se generaron 4 informes durante la vigencia 2024, relacionado a los bonos pensionales y las cuotas partes</t>
  </si>
  <si>
    <t>para la vigencia de 2024 se dio cumplimiento a los elementos adquiridos según la necesidad de la entidad</t>
  </si>
  <si>
    <t>se dio la inversion sobre la planificacion del plan anual de adquisiciones de la entidad</t>
  </si>
  <si>
    <t>Cumple</t>
  </si>
  <si>
    <t xml:space="preserve">para la vigencia 2025 de realizaran mejoras en el procedimiento de induccion y reinducción </t>
  </si>
  <si>
    <t>al 31 de diciembre de 2024, se logró con el 100% de los nombramientos de las vacantes ofertadas</t>
  </si>
  <si>
    <t>Durante la vigencia 2024 no sed adelantaron las acciones para cargar la cartera de los comparendos en publifinanzas</t>
  </si>
  <si>
    <t>Para la vigencia 2024 no se implemento la politica de Gestios presupuestal y eficiencia del gasto público.</t>
  </si>
  <si>
    <t xml:space="preserve">No se ha iniciado hasta que no se cuenten con TRD y TVD. Instrumentos archivisticos que se requieren para controlar el flujo documental actual. </t>
  </si>
  <si>
    <t xml:space="preserve">Para dar inicio a la aplicación del PINAR se requiere contar con las TRD y TVD. </t>
  </si>
  <si>
    <t xml:space="preserve">Se recibió el FUID correspondiente al año 2024 de 6 procesos, se continua solicitando el FUID de todos los procesos del instituto del año 2020 al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</si>
</sst>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8"/>
      <color theme="1"/>
      <name val="Symbol"/>
      <family val="1"/>
      <charset val="2"/>
    </font>
    <font>
      <sz val="7"/>
      <color theme="1"/>
      <name val="Times New Roman"/>
      <family val="1"/>
    </font>
    <font>
      <sz val="8"/>
      <color rgb="FF00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/>
      <diagonal/>
    </border>
    <border>
      <left style="medium">
        <color rgb="FF8EAADB"/>
      </left>
      <right style="medium">
        <color rgb="FF8EAADB"/>
      </right>
      <top/>
      <bottom/>
      <diagonal/>
    </border>
    <border>
      <left style="medium">
        <color rgb="FF8EAADB"/>
      </left>
      <right style="medium">
        <color rgb="FF8EAADB"/>
      </right>
      <top style="medium">
        <color rgb="FF4472C4"/>
      </top>
      <bottom/>
      <diagonal/>
    </border>
    <border>
      <left style="medium">
        <color rgb="FF8EAADB"/>
      </left>
      <right style="medium">
        <color rgb="FF8EAADB"/>
      </right>
      <top style="medium">
        <color rgb="FF8EAADB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14" fontId="3" fillId="3" borderId="5" xfId="0" applyNumberFormat="1" applyFont="1" applyFill="1" applyBorder="1" applyAlignment="1">
      <alignment horizontal="justify" vertical="center" wrapText="1"/>
    </xf>
    <xf numFmtId="14" fontId="3" fillId="3" borderId="5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14" fontId="4" fillId="0" borderId="5" xfId="0" applyNumberFormat="1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justify" vertical="center" wrapText="1"/>
    </xf>
    <xf numFmtId="9" fontId="8" fillId="3" borderId="5" xfId="1" applyFont="1" applyFill="1" applyBorder="1" applyAlignment="1">
      <alignment horizontal="center" vertical="center" wrapText="1"/>
    </xf>
    <xf numFmtId="9" fontId="8" fillId="0" borderId="5" xfId="1" applyFont="1" applyBorder="1" applyAlignment="1">
      <alignment horizontal="center" vertical="center" wrapText="1"/>
    </xf>
    <xf numFmtId="10" fontId="3" fillId="3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3" fontId="3" fillId="3" borderId="5" xfId="2" applyFont="1" applyFill="1" applyBorder="1" applyAlignment="1">
      <alignment horizontal="center" vertical="center" wrapText="1"/>
    </xf>
    <xf numFmtId="43" fontId="4" fillId="0" borderId="5" xfId="2" applyFont="1" applyBorder="1" applyAlignment="1">
      <alignment horizontal="justify" vertical="center" wrapText="1"/>
    </xf>
    <xf numFmtId="43" fontId="4" fillId="0" borderId="5" xfId="2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justify" vertical="center" wrapText="1"/>
    </xf>
    <xf numFmtId="10" fontId="3" fillId="4" borderId="5" xfId="0" applyNumberFormat="1" applyFont="1" applyFill="1" applyBorder="1" applyAlignment="1">
      <alignment horizontal="center" vertical="center" wrapText="1"/>
    </xf>
    <xf numFmtId="14" fontId="3" fillId="4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14" fontId="3" fillId="3" borderId="9" xfId="0" applyNumberFormat="1" applyFont="1" applyFill="1" applyBorder="1" applyAlignment="1">
      <alignment horizontal="justify" vertical="center" wrapText="1"/>
    </xf>
    <xf numFmtId="14" fontId="3" fillId="3" borderId="4" xfId="0" applyNumberFormat="1" applyFont="1" applyFill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justify" vertical="center" wrapText="1"/>
    </xf>
    <xf numFmtId="14" fontId="3" fillId="3" borderId="7" xfId="0" applyNumberFormat="1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3" borderId="9" xfId="0" applyFont="1" applyFill="1" applyBorder="1" applyAlignment="1">
      <alignment vertical="center" wrapText="1"/>
    </xf>
    <xf numFmtId="14" fontId="4" fillId="0" borderId="9" xfId="0" applyNumberFormat="1" applyFont="1" applyBorder="1" applyAlignment="1">
      <alignment horizontal="justify" vertical="center" wrapText="1"/>
    </xf>
    <xf numFmtId="14" fontId="4" fillId="0" borderId="4" xfId="0" applyNumberFormat="1" applyFont="1" applyBorder="1" applyAlignment="1">
      <alignment horizontal="justify" vertical="center" wrapText="1"/>
    </xf>
    <xf numFmtId="0" fontId="4" fillId="0" borderId="9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AB6F-6AE6-4B80-BAD7-36F0D52BC5FF}">
  <sheetPr filterMode="1"/>
  <dimension ref="A1:M139"/>
  <sheetViews>
    <sheetView showGridLines="0" tabSelected="1" zoomScale="70" zoomScaleNormal="70" workbookViewId="0">
      <selection activeCell="I107" sqref="I107"/>
    </sheetView>
  </sheetViews>
  <sheetFormatPr baseColWidth="10" defaultRowHeight="15" x14ac:dyDescent="0.25"/>
  <cols>
    <col min="1" max="1" width="22.7109375" customWidth="1"/>
    <col min="2" max="2" width="28.28515625" customWidth="1"/>
    <col min="3" max="3" width="32.85546875" customWidth="1"/>
    <col min="4" max="4" width="22.140625" customWidth="1"/>
    <col min="5" max="5" width="24.5703125" customWidth="1"/>
    <col min="6" max="6" width="24.5703125" style="24" customWidth="1"/>
    <col min="7" max="9" width="18.85546875" customWidth="1"/>
    <col min="10" max="10" width="18.28515625" customWidth="1"/>
    <col min="11" max="11" width="25.7109375" customWidth="1"/>
    <col min="12" max="12" width="14.28515625" customWidth="1"/>
    <col min="13" max="13" width="16.140625" customWidth="1"/>
    <col min="14" max="14" width="16.7109375" customWidth="1"/>
  </cols>
  <sheetData>
    <row r="1" spans="1:13" ht="48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529</v>
      </c>
      <c r="G1" s="2" t="s">
        <v>5</v>
      </c>
      <c r="H1" s="2" t="s">
        <v>528</v>
      </c>
      <c r="I1" s="2" t="s">
        <v>527</v>
      </c>
      <c r="J1" s="2" t="s">
        <v>6</v>
      </c>
      <c r="K1" s="2" t="s">
        <v>7</v>
      </c>
      <c r="L1" s="2" t="s">
        <v>8</v>
      </c>
      <c r="M1" s="3" t="s">
        <v>9</v>
      </c>
    </row>
    <row r="2" spans="1:13" ht="75.75" hidden="1" thickBot="1" x14ac:dyDescent="0.3">
      <c r="A2" s="4" t="s">
        <v>10</v>
      </c>
      <c r="B2" s="53" t="s">
        <v>11</v>
      </c>
      <c r="C2" s="5" t="s">
        <v>12</v>
      </c>
      <c r="D2" s="5" t="s">
        <v>13</v>
      </c>
      <c r="E2" s="5" t="s">
        <v>14</v>
      </c>
      <c r="F2" s="27">
        <f>(3/3)</f>
        <v>1</v>
      </c>
      <c r="G2" s="5" t="s">
        <v>15</v>
      </c>
      <c r="H2" s="25" t="s">
        <v>531</v>
      </c>
      <c r="I2" s="25" t="s">
        <v>530</v>
      </c>
      <c r="J2" s="5" t="s">
        <v>16</v>
      </c>
      <c r="K2" s="6">
        <v>45292</v>
      </c>
      <c r="L2" s="7">
        <v>46752</v>
      </c>
      <c r="M2" s="5" t="s">
        <v>17</v>
      </c>
    </row>
    <row r="3" spans="1:13" ht="150.75" hidden="1" thickBot="1" x14ac:dyDescent="0.3">
      <c r="A3" s="8" t="s">
        <v>10</v>
      </c>
      <c r="B3" s="54"/>
      <c r="C3" s="9" t="s">
        <v>18</v>
      </c>
      <c r="D3" s="9" t="s">
        <v>19</v>
      </c>
      <c r="E3" s="9" t="s">
        <v>20</v>
      </c>
      <c r="F3" s="28">
        <f>(0/2)</f>
        <v>0</v>
      </c>
      <c r="G3" s="9" t="s">
        <v>21</v>
      </c>
      <c r="H3" s="26" t="s">
        <v>531</v>
      </c>
      <c r="I3" s="26" t="s">
        <v>532</v>
      </c>
      <c r="J3" s="9" t="s">
        <v>16</v>
      </c>
      <c r="K3" s="10">
        <v>45292</v>
      </c>
      <c r="L3" s="10">
        <v>46752</v>
      </c>
      <c r="M3" s="9" t="s">
        <v>17</v>
      </c>
    </row>
    <row r="4" spans="1:13" ht="72" hidden="1" customHeight="1" thickBot="1" x14ac:dyDescent="0.3">
      <c r="A4" s="47" t="s">
        <v>10</v>
      </c>
      <c r="B4" s="47" t="s">
        <v>22</v>
      </c>
      <c r="C4" s="47" t="s">
        <v>23</v>
      </c>
      <c r="D4" s="47" t="s">
        <v>24</v>
      </c>
      <c r="E4" s="47" t="s">
        <v>25</v>
      </c>
      <c r="F4" s="20"/>
      <c r="G4" s="47" t="s">
        <v>26</v>
      </c>
      <c r="H4" s="18"/>
      <c r="I4" s="18"/>
      <c r="J4" s="47" t="s">
        <v>16</v>
      </c>
      <c r="K4" s="49">
        <v>45292</v>
      </c>
      <c r="L4" s="49">
        <v>46752</v>
      </c>
      <c r="M4" s="47" t="s">
        <v>17</v>
      </c>
    </row>
    <row r="5" spans="1:13" ht="15.75" hidden="1" thickBot="1" x14ac:dyDescent="0.3">
      <c r="A5" s="48"/>
      <c r="B5" s="48"/>
      <c r="C5" s="48"/>
      <c r="D5" s="48"/>
      <c r="E5" s="48"/>
      <c r="F5" s="13"/>
      <c r="G5" s="48"/>
      <c r="H5" s="13"/>
      <c r="I5" s="13"/>
      <c r="J5" s="48"/>
      <c r="K5" s="50"/>
      <c r="L5" s="50"/>
      <c r="M5" s="48"/>
    </row>
    <row r="6" spans="1:13" ht="60.75" hidden="1" thickBot="1" x14ac:dyDescent="0.3">
      <c r="A6" s="8" t="s">
        <v>10</v>
      </c>
      <c r="B6" s="51" t="s">
        <v>27</v>
      </c>
      <c r="C6" s="9" t="s">
        <v>28</v>
      </c>
      <c r="D6" s="9" t="s">
        <v>29</v>
      </c>
      <c r="E6" s="9" t="s">
        <v>30</v>
      </c>
      <c r="F6" s="21"/>
      <c r="G6" s="9" t="s">
        <v>31</v>
      </c>
      <c r="H6" s="9"/>
      <c r="I6" s="9"/>
      <c r="J6" s="9" t="s">
        <v>16</v>
      </c>
      <c r="K6" s="10">
        <v>45292</v>
      </c>
      <c r="L6" s="10">
        <v>46752</v>
      </c>
      <c r="M6" s="9" t="s">
        <v>17</v>
      </c>
    </row>
    <row r="7" spans="1:13" ht="75.75" hidden="1" thickBot="1" x14ac:dyDescent="0.3">
      <c r="A7" s="13" t="s">
        <v>10</v>
      </c>
      <c r="B7" s="52"/>
      <c r="C7" s="14" t="s">
        <v>32</v>
      </c>
      <c r="D7" s="14" t="s">
        <v>33</v>
      </c>
      <c r="E7" s="14" t="s">
        <v>33</v>
      </c>
      <c r="F7" s="14"/>
      <c r="G7" s="14" t="s">
        <v>34</v>
      </c>
      <c r="H7" s="14"/>
      <c r="I7" s="14"/>
      <c r="J7" s="14" t="s">
        <v>16</v>
      </c>
      <c r="K7" s="6">
        <v>45658</v>
      </c>
      <c r="L7" s="6">
        <v>46022</v>
      </c>
      <c r="M7" s="14" t="s">
        <v>17</v>
      </c>
    </row>
    <row r="8" spans="1:13" ht="45.75" hidden="1" thickBot="1" x14ac:dyDescent="0.3">
      <c r="A8" s="8" t="s">
        <v>10</v>
      </c>
      <c r="B8" s="51" t="s">
        <v>35</v>
      </c>
      <c r="C8" s="9" t="s">
        <v>36</v>
      </c>
      <c r="D8" s="9" t="s">
        <v>37</v>
      </c>
      <c r="E8" s="9" t="s">
        <v>38</v>
      </c>
      <c r="F8" s="9"/>
      <c r="G8" s="9" t="s">
        <v>39</v>
      </c>
      <c r="H8" s="9"/>
      <c r="I8" s="9"/>
      <c r="J8" s="9" t="s">
        <v>16</v>
      </c>
      <c r="K8" s="10">
        <v>45658</v>
      </c>
      <c r="L8" s="10">
        <v>46387</v>
      </c>
      <c r="M8" s="9" t="s">
        <v>17</v>
      </c>
    </row>
    <row r="9" spans="1:13" ht="45.75" hidden="1" thickBot="1" x14ac:dyDescent="0.3">
      <c r="A9" s="13" t="s">
        <v>10</v>
      </c>
      <c r="B9" s="52"/>
      <c r="C9" s="14" t="s">
        <v>40</v>
      </c>
      <c r="D9" s="14" t="s">
        <v>41</v>
      </c>
      <c r="E9" s="14" t="s">
        <v>42</v>
      </c>
      <c r="F9" s="22"/>
      <c r="G9" s="14" t="s">
        <v>43</v>
      </c>
      <c r="H9" s="14"/>
      <c r="I9" s="14"/>
      <c r="J9" s="14" t="s">
        <v>281</v>
      </c>
      <c r="K9" s="6">
        <v>45292</v>
      </c>
      <c r="L9" s="6">
        <v>46752</v>
      </c>
      <c r="M9" s="14" t="s">
        <v>17</v>
      </c>
    </row>
    <row r="10" spans="1:13" ht="75.75" hidden="1" thickBot="1" x14ac:dyDescent="0.3">
      <c r="A10" s="8" t="s">
        <v>10</v>
      </c>
      <c r="B10" s="51" t="s">
        <v>44</v>
      </c>
      <c r="C10" s="9" t="s">
        <v>45</v>
      </c>
      <c r="D10" s="9" t="s">
        <v>46</v>
      </c>
      <c r="E10" s="9" t="s">
        <v>47</v>
      </c>
      <c r="F10" s="21"/>
      <c r="G10" s="9" t="s">
        <v>48</v>
      </c>
      <c r="H10" s="9"/>
      <c r="I10" s="9"/>
      <c r="J10" s="9" t="s">
        <v>49</v>
      </c>
      <c r="K10" s="10">
        <v>45292</v>
      </c>
      <c r="L10" s="10">
        <v>46752</v>
      </c>
      <c r="M10" s="9" t="s">
        <v>50</v>
      </c>
    </row>
    <row r="11" spans="1:13" ht="97.5" hidden="1" customHeight="1" x14ac:dyDescent="0.3">
      <c r="A11" s="47" t="s">
        <v>10</v>
      </c>
      <c r="B11" s="57"/>
      <c r="C11" s="47" t="s">
        <v>51</v>
      </c>
      <c r="D11" s="47" t="s">
        <v>52</v>
      </c>
      <c r="E11" s="47" t="s">
        <v>53</v>
      </c>
      <c r="F11" s="20"/>
      <c r="G11" s="47" t="s">
        <v>54</v>
      </c>
      <c r="H11" s="18"/>
      <c r="I11" s="18"/>
      <c r="J11" s="47" t="s">
        <v>49</v>
      </c>
      <c r="K11" s="49">
        <v>45292</v>
      </c>
      <c r="L11" s="49">
        <v>46022</v>
      </c>
      <c r="M11" s="47" t="s">
        <v>50</v>
      </c>
    </row>
    <row r="12" spans="1:13" ht="15.75" hidden="1" thickBot="1" x14ac:dyDescent="0.3">
      <c r="A12" s="48"/>
      <c r="B12" s="57"/>
      <c r="C12" s="48"/>
      <c r="D12" s="48"/>
      <c r="E12" s="48"/>
      <c r="F12" s="13"/>
      <c r="G12" s="48"/>
      <c r="H12" s="13"/>
      <c r="I12" s="13"/>
      <c r="J12" s="48"/>
      <c r="K12" s="50"/>
      <c r="L12" s="50"/>
      <c r="M12" s="48"/>
    </row>
    <row r="13" spans="1:13" ht="120.75" hidden="1" thickBot="1" x14ac:dyDescent="0.3">
      <c r="A13" s="8" t="s">
        <v>10</v>
      </c>
      <c r="B13" s="52"/>
      <c r="C13" s="9" t="s">
        <v>55</v>
      </c>
      <c r="D13" s="9" t="s">
        <v>56</v>
      </c>
      <c r="E13" s="9" t="s">
        <v>57</v>
      </c>
      <c r="F13" s="21"/>
      <c r="G13" s="9" t="s">
        <v>58</v>
      </c>
      <c r="H13" s="9"/>
      <c r="I13" s="9"/>
      <c r="J13" s="9" t="s">
        <v>49</v>
      </c>
      <c r="K13" s="10">
        <v>45292</v>
      </c>
      <c r="L13" s="10">
        <v>46752</v>
      </c>
      <c r="M13" s="9" t="s">
        <v>50</v>
      </c>
    </row>
    <row r="14" spans="1:13" ht="75.75" hidden="1" thickBot="1" x14ac:dyDescent="0.3">
      <c r="A14" s="13" t="s">
        <v>59</v>
      </c>
      <c r="B14" s="47" t="s">
        <v>60</v>
      </c>
      <c r="C14" s="14" t="s">
        <v>61</v>
      </c>
      <c r="D14" s="14" t="s">
        <v>62</v>
      </c>
      <c r="E14" s="14" t="s">
        <v>63</v>
      </c>
      <c r="F14" s="22"/>
      <c r="G14" s="14" t="s">
        <v>64</v>
      </c>
      <c r="H14" s="14"/>
      <c r="I14" s="14"/>
      <c r="J14" s="14" t="s">
        <v>65</v>
      </c>
      <c r="K14" s="6">
        <v>45292</v>
      </c>
      <c r="L14" s="6">
        <v>46752</v>
      </c>
      <c r="M14" s="14" t="s">
        <v>17</v>
      </c>
    </row>
    <row r="15" spans="1:13" ht="90.75" hidden="1" thickBot="1" x14ac:dyDescent="0.3">
      <c r="A15" s="8" t="s">
        <v>59</v>
      </c>
      <c r="B15" s="55"/>
      <c r="C15" s="9" t="s">
        <v>66</v>
      </c>
      <c r="D15" s="9" t="s">
        <v>67</v>
      </c>
      <c r="E15" s="9" t="s">
        <v>68</v>
      </c>
      <c r="F15" s="21"/>
      <c r="G15" s="9" t="s">
        <v>69</v>
      </c>
      <c r="H15" s="9"/>
      <c r="I15" s="9"/>
      <c r="J15" s="9" t="s">
        <v>65</v>
      </c>
      <c r="K15" s="10">
        <v>45292</v>
      </c>
      <c r="L15" s="10">
        <v>46752</v>
      </c>
      <c r="M15" s="9" t="s">
        <v>50</v>
      </c>
    </row>
    <row r="16" spans="1:13" ht="96" hidden="1" customHeight="1" x14ac:dyDescent="0.3">
      <c r="A16" s="47" t="s">
        <v>59</v>
      </c>
      <c r="B16" s="55"/>
      <c r="C16" s="12" t="s">
        <v>70</v>
      </c>
      <c r="D16" s="47" t="s">
        <v>78</v>
      </c>
      <c r="E16" s="47" t="s">
        <v>57</v>
      </c>
      <c r="F16" s="20"/>
      <c r="G16" s="47" t="s">
        <v>79</v>
      </c>
      <c r="H16" s="18"/>
      <c r="I16" s="18"/>
      <c r="J16" s="47" t="s">
        <v>65</v>
      </c>
      <c r="K16" s="49">
        <v>45292</v>
      </c>
      <c r="L16" s="49">
        <v>46752</v>
      </c>
      <c r="M16" s="47" t="s">
        <v>50</v>
      </c>
    </row>
    <row r="17" spans="1:13" ht="15.75" hidden="1" thickBot="1" x14ac:dyDescent="0.3">
      <c r="A17" s="55"/>
      <c r="B17" s="55"/>
      <c r="C17" s="15" t="s">
        <v>71</v>
      </c>
      <c r="D17" s="55"/>
      <c r="E17" s="55"/>
      <c r="F17" s="11"/>
      <c r="G17" s="55"/>
      <c r="H17" s="11"/>
      <c r="I17" s="11"/>
      <c r="J17" s="55"/>
      <c r="K17" s="56"/>
      <c r="L17" s="56"/>
      <c r="M17" s="55"/>
    </row>
    <row r="18" spans="1:13" ht="23.25" hidden="1" thickBot="1" x14ac:dyDescent="0.3">
      <c r="A18" s="55"/>
      <c r="B18" s="55"/>
      <c r="C18" s="15" t="s">
        <v>72</v>
      </c>
      <c r="D18" s="55"/>
      <c r="E18" s="55"/>
      <c r="F18" s="11"/>
      <c r="G18" s="55"/>
      <c r="H18" s="11"/>
      <c r="I18" s="11"/>
      <c r="J18" s="55"/>
      <c r="K18" s="56"/>
      <c r="L18" s="56"/>
      <c r="M18" s="55"/>
    </row>
    <row r="19" spans="1:13" ht="23.25" hidden="1" thickBot="1" x14ac:dyDescent="0.3">
      <c r="A19" s="55"/>
      <c r="B19" s="55"/>
      <c r="C19" s="15" t="s">
        <v>73</v>
      </c>
      <c r="D19" s="55"/>
      <c r="E19" s="55"/>
      <c r="F19" s="11"/>
      <c r="G19" s="55"/>
      <c r="H19" s="11"/>
      <c r="I19" s="11"/>
      <c r="J19" s="55"/>
      <c r="K19" s="56"/>
      <c r="L19" s="56"/>
      <c r="M19" s="55"/>
    </row>
    <row r="20" spans="1:13" ht="34.5" hidden="1" thickBot="1" x14ac:dyDescent="0.3">
      <c r="A20" s="55"/>
      <c r="B20" s="55"/>
      <c r="C20" s="15" t="s">
        <v>74</v>
      </c>
      <c r="D20" s="55"/>
      <c r="E20" s="55"/>
      <c r="F20" s="11"/>
      <c r="G20" s="55"/>
      <c r="H20" s="11"/>
      <c r="I20" s="11"/>
      <c r="J20" s="55"/>
      <c r="K20" s="56"/>
      <c r="L20" s="56"/>
      <c r="M20" s="55"/>
    </row>
    <row r="21" spans="1:13" ht="23.25" hidden="1" thickBot="1" x14ac:dyDescent="0.3">
      <c r="A21" s="55"/>
      <c r="B21" s="55"/>
      <c r="C21" s="15" t="s">
        <v>75</v>
      </c>
      <c r="D21" s="55"/>
      <c r="E21" s="55"/>
      <c r="F21" s="11"/>
      <c r="G21" s="55"/>
      <c r="H21" s="11"/>
      <c r="I21" s="11"/>
      <c r="J21" s="55"/>
      <c r="K21" s="56"/>
      <c r="L21" s="56"/>
      <c r="M21" s="55"/>
    </row>
    <row r="22" spans="1:13" ht="23.25" hidden="1" thickBot="1" x14ac:dyDescent="0.3">
      <c r="A22" s="55"/>
      <c r="B22" s="55"/>
      <c r="C22" s="15" t="s">
        <v>76</v>
      </c>
      <c r="D22" s="55"/>
      <c r="E22" s="55"/>
      <c r="F22" s="11"/>
      <c r="G22" s="55"/>
      <c r="H22" s="11"/>
      <c r="I22" s="11"/>
      <c r="J22" s="55"/>
      <c r="K22" s="56"/>
      <c r="L22" s="56"/>
      <c r="M22" s="55"/>
    </row>
    <row r="23" spans="1:13" ht="23.25" hidden="1" thickBot="1" x14ac:dyDescent="0.3">
      <c r="A23" s="48"/>
      <c r="B23" s="55"/>
      <c r="C23" s="16" t="s">
        <v>77</v>
      </c>
      <c r="D23" s="48"/>
      <c r="E23" s="48"/>
      <c r="F23" s="13"/>
      <c r="G23" s="48"/>
      <c r="H23" s="13"/>
      <c r="I23" s="13"/>
      <c r="J23" s="48"/>
      <c r="K23" s="50"/>
      <c r="L23" s="50"/>
      <c r="M23" s="48"/>
    </row>
    <row r="24" spans="1:13" ht="120.75" hidden="1" thickBot="1" x14ac:dyDescent="0.3">
      <c r="A24" s="8" t="s">
        <v>59</v>
      </c>
      <c r="B24" s="55"/>
      <c r="C24" s="9" t="s">
        <v>80</v>
      </c>
      <c r="D24" s="9" t="s">
        <v>81</v>
      </c>
      <c r="E24" s="9" t="s">
        <v>57</v>
      </c>
      <c r="F24" s="21"/>
      <c r="G24" s="9" t="s">
        <v>82</v>
      </c>
      <c r="H24" s="9"/>
      <c r="I24" s="9"/>
      <c r="J24" s="9" t="s">
        <v>65</v>
      </c>
      <c r="K24" s="10">
        <v>45292</v>
      </c>
      <c r="L24" s="10">
        <v>46752</v>
      </c>
      <c r="M24" s="9" t="s">
        <v>50</v>
      </c>
    </row>
    <row r="25" spans="1:13" ht="75.75" hidden="1" thickBot="1" x14ac:dyDescent="0.3">
      <c r="A25" s="13" t="s">
        <v>59</v>
      </c>
      <c r="B25" s="55"/>
      <c r="C25" s="14" t="s">
        <v>83</v>
      </c>
      <c r="D25" s="14" t="s">
        <v>84</v>
      </c>
      <c r="E25" s="14" t="s">
        <v>85</v>
      </c>
      <c r="F25" s="22"/>
      <c r="G25" s="14" t="s">
        <v>86</v>
      </c>
      <c r="H25" s="14"/>
      <c r="I25" s="14"/>
      <c r="J25" s="14" t="s">
        <v>65</v>
      </c>
      <c r="K25" s="6">
        <v>45292</v>
      </c>
      <c r="L25" s="6">
        <v>46752</v>
      </c>
      <c r="M25" s="14" t="s">
        <v>17</v>
      </c>
    </row>
    <row r="26" spans="1:13" ht="60.75" hidden="1" thickBot="1" x14ac:dyDescent="0.3">
      <c r="A26" s="8" t="s">
        <v>59</v>
      </c>
      <c r="B26" s="48"/>
      <c r="C26" s="9" t="s">
        <v>87</v>
      </c>
      <c r="D26" s="9" t="s">
        <v>88</v>
      </c>
      <c r="E26" s="9" t="s">
        <v>89</v>
      </c>
      <c r="F26" s="21"/>
      <c r="G26" s="9" t="s">
        <v>90</v>
      </c>
      <c r="H26" s="9"/>
      <c r="I26" s="9"/>
      <c r="J26" s="9" t="s">
        <v>65</v>
      </c>
      <c r="K26" s="10">
        <v>45292</v>
      </c>
      <c r="L26" s="10">
        <v>46752</v>
      </c>
      <c r="M26" s="9" t="s">
        <v>17</v>
      </c>
    </row>
    <row r="27" spans="1:13" ht="60.75" hidden="1" thickBot="1" x14ac:dyDescent="0.3">
      <c r="A27" s="13" t="s">
        <v>59</v>
      </c>
      <c r="B27" s="47" t="s">
        <v>91</v>
      </c>
      <c r="C27" s="47" t="s">
        <v>92</v>
      </c>
      <c r="D27" s="14" t="s">
        <v>93</v>
      </c>
      <c r="E27" s="14" t="s">
        <v>94</v>
      </c>
      <c r="F27" s="22"/>
      <c r="G27" s="14" t="s">
        <v>95</v>
      </c>
      <c r="H27" s="14"/>
      <c r="I27" s="14"/>
      <c r="J27" s="14" t="s">
        <v>65</v>
      </c>
      <c r="K27" s="6">
        <v>45292</v>
      </c>
      <c r="L27" s="6">
        <v>46752</v>
      </c>
      <c r="M27" s="14" t="s">
        <v>96</v>
      </c>
    </row>
    <row r="28" spans="1:13" ht="60.75" hidden="1" thickBot="1" x14ac:dyDescent="0.3">
      <c r="A28" s="8" t="s">
        <v>59</v>
      </c>
      <c r="B28" s="48"/>
      <c r="C28" s="48"/>
      <c r="D28" s="9" t="s">
        <v>97</v>
      </c>
      <c r="E28" s="9" t="s">
        <v>98</v>
      </c>
      <c r="F28" s="21"/>
      <c r="G28" s="9" t="s">
        <v>99</v>
      </c>
      <c r="H28" s="9"/>
      <c r="I28" s="9"/>
      <c r="J28" s="9" t="s">
        <v>65</v>
      </c>
      <c r="K28" s="10">
        <v>45292</v>
      </c>
      <c r="L28" s="10">
        <v>46752</v>
      </c>
      <c r="M28" s="9" t="s">
        <v>96</v>
      </c>
    </row>
    <row r="29" spans="1:13" ht="71.25" hidden="1" customHeight="1" x14ac:dyDescent="0.3">
      <c r="A29" s="47" t="s">
        <v>100</v>
      </c>
      <c r="B29" s="47" t="s">
        <v>101</v>
      </c>
      <c r="C29" s="47" t="s">
        <v>102</v>
      </c>
      <c r="D29" s="58" t="s">
        <v>103</v>
      </c>
      <c r="E29" s="47" t="s">
        <v>104</v>
      </c>
      <c r="F29" s="20"/>
      <c r="G29" s="47" t="s">
        <v>105</v>
      </c>
      <c r="H29" s="18"/>
      <c r="I29" s="18"/>
      <c r="J29" s="47" t="s">
        <v>295</v>
      </c>
      <c r="K29" s="49">
        <v>45292</v>
      </c>
      <c r="L29" s="49">
        <v>46752</v>
      </c>
      <c r="M29" s="47" t="s">
        <v>107</v>
      </c>
    </row>
    <row r="30" spans="1:13" ht="15.75" hidden="1" thickBot="1" x14ac:dyDescent="0.3">
      <c r="A30" s="48"/>
      <c r="B30" s="55"/>
      <c r="C30" s="55"/>
      <c r="D30" s="54"/>
      <c r="E30" s="48"/>
      <c r="F30" s="13"/>
      <c r="G30" s="48"/>
      <c r="H30" s="13"/>
      <c r="I30" s="13"/>
      <c r="J30" s="48"/>
      <c r="K30" s="50"/>
      <c r="L30" s="50"/>
      <c r="M30" s="48"/>
    </row>
    <row r="31" spans="1:13" ht="60.75" hidden="1" thickBot="1" x14ac:dyDescent="0.3">
      <c r="A31" s="8" t="s">
        <v>100</v>
      </c>
      <c r="B31" s="55"/>
      <c r="C31" s="48"/>
      <c r="D31" s="9" t="s">
        <v>108</v>
      </c>
      <c r="E31" s="9" t="s">
        <v>109</v>
      </c>
      <c r="F31" s="21"/>
      <c r="G31" s="9" t="s">
        <v>110</v>
      </c>
      <c r="H31" s="9"/>
      <c r="I31" s="9"/>
      <c r="J31" s="9" t="s">
        <v>111</v>
      </c>
      <c r="K31" s="10">
        <v>45292</v>
      </c>
      <c r="L31" s="10">
        <v>46752</v>
      </c>
      <c r="M31" s="9" t="s">
        <v>96</v>
      </c>
    </row>
    <row r="32" spans="1:13" ht="60.75" hidden="1" thickBot="1" x14ac:dyDescent="0.3">
      <c r="A32" s="13" t="s">
        <v>100</v>
      </c>
      <c r="B32" s="55"/>
      <c r="C32" s="14" t="s">
        <v>112</v>
      </c>
      <c r="D32" s="14" t="s">
        <v>113</v>
      </c>
      <c r="E32" s="14" t="s">
        <v>114</v>
      </c>
      <c r="F32" s="22"/>
      <c r="G32" s="14" t="s">
        <v>115</v>
      </c>
      <c r="H32" s="14"/>
      <c r="I32" s="14"/>
      <c r="J32" s="14" t="s">
        <v>111</v>
      </c>
      <c r="K32" s="6">
        <v>45292</v>
      </c>
      <c r="L32" s="6">
        <v>46752</v>
      </c>
      <c r="M32" s="14" t="s">
        <v>107</v>
      </c>
    </row>
    <row r="33" spans="1:13" ht="135.75" hidden="1" thickBot="1" x14ac:dyDescent="0.3">
      <c r="A33" s="8" t="s">
        <v>100</v>
      </c>
      <c r="B33" s="55"/>
      <c r="C33" s="9" t="s">
        <v>116</v>
      </c>
      <c r="D33" s="9" t="s">
        <v>117</v>
      </c>
      <c r="E33" s="9" t="s">
        <v>118</v>
      </c>
      <c r="F33" s="9"/>
      <c r="G33" s="9" t="s">
        <v>119</v>
      </c>
      <c r="H33" s="9"/>
      <c r="I33" s="9"/>
      <c r="J33" s="9" t="s">
        <v>111</v>
      </c>
      <c r="K33" s="10">
        <v>45658</v>
      </c>
      <c r="L33" s="10">
        <v>46022</v>
      </c>
      <c r="M33" s="9" t="s">
        <v>96</v>
      </c>
    </row>
    <row r="34" spans="1:13" ht="60.75" hidden="1" thickBot="1" x14ac:dyDescent="0.3">
      <c r="A34" s="13" t="s">
        <v>100</v>
      </c>
      <c r="B34" s="48"/>
      <c r="C34" s="14" t="s">
        <v>120</v>
      </c>
      <c r="D34" s="14" t="s">
        <v>121</v>
      </c>
      <c r="E34" s="14" t="s">
        <v>122</v>
      </c>
      <c r="F34" s="22"/>
      <c r="G34" s="14" t="s">
        <v>123</v>
      </c>
      <c r="H34" s="14"/>
      <c r="I34" s="14"/>
      <c r="J34" s="14" t="s">
        <v>111</v>
      </c>
      <c r="K34" s="6">
        <v>45292</v>
      </c>
      <c r="L34" s="6">
        <v>46752</v>
      </c>
      <c r="M34" s="14" t="s">
        <v>50</v>
      </c>
    </row>
    <row r="35" spans="1:13" ht="75.75" hidden="1" thickBot="1" x14ac:dyDescent="0.3">
      <c r="A35" s="8" t="s">
        <v>100</v>
      </c>
      <c r="B35" s="51" t="s">
        <v>124</v>
      </c>
      <c r="C35" s="9" t="s">
        <v>125</v>
      </c>
      <c r="D35" s="9" t="s">
        <v>126</v>
      </c>
      <c r="E35" s="9" t="s">
        <v>127</v>
      </c>
      <c r="F35" s="21"/>
      <c r="G35" s="9" t="s">
        <v>128</v>
      </c>
      <c r="H35" s="9"/>
      <c r="I35" s="9"/>
      <c r="J35" s="47" t="s">
        <v>295</v>
      </c>
      <c r="K35" s="10">
        <v>45292</v>
      </c>
      <c r="L35" s="10">
        <v>46022</v>
      </c>
      <c r="M35" s="9" t="s">
        <v>107</v>
      </c>
    </row>
    <row r="36" spans="1:13" ht="45.75" hidden="1" thickBot="1" x14ac:dyDescent="0.3">
      <c r="A36" s="13" t="s">
        <v>100</v>
      </c>
      <c r="B36" s="57"/>
      <c r="C36" s="14" t="s">
        <v>129</v>
      </c>
      <c r="D36" s="14" t="s">
        <v>130</v>
      </c>
      <c r="E36" s="14" t="s">
        <v>131</v>
      </c>
      <c r="F36" s="22"/>
      <c r="G36" s="14" t="s">
        <v>132</v>
      </c>
      <c r="H36" s="14"/>
      <c r="I36" s="14"/>
      <c r="J36" s="47" t="s">
        <v>295</v>
      </c>
      <c r="K36" s="6">
        <v>45292</v>
      </c>
      <c r="L36" s="6">
        <v>46752</v>
      </c>
      <c r="M36" s="14" t="s">
        <v>50</v>
      </c>
    </row>
    <row r="37" spans="1:13" ht="105.75" hidden="1" thickBot="1" x14ac:dyDescent="0.3">
      <c r="A37" s="8" t="s">
        <v>100</v>
      </c>
      <c r="B37" s="57"/>
      <c r="C37" s="9" t="s">
        <v>133</v>
      </c>
      <c r="D37" s="9" t="s">
        <v>134</v>
      </c>
      <c r="E37" s="9" t="s">
        <v>135</v>
      </c>
      <c r="F37" s="21"/>
      <c r="G37" s="9" t="s">
        <v>136</v>
      </c>
      <c r="H37" s="9"/>
      <c r="I37" s="9"/>
      <c r="J37" s="18" t="s">
        <v>295</v>
      </c>
      <c r="K37" s="10">
        <v>45292</v>
      </c>
      <c r="L37" s="10">
        <v>46752</v>
      </c>
      <c r="M37" s="9" t="s">
        <v>50</v>
      </c>
    </row>
    <row r="38" spans="1:13" ht="105.75" hidden="1" thickBot="1" x14ac:dyDescent="0.3">
      <c r="A38" s="13" t="s">
        <v>100</v>
      </c>
      <c r="B38" s="57"/>
      <c r="C38" s="14" t="s">
        <v>137</v>
      </c>
      <c r="D38" s="14" t="s">
        <v>138</v>
      </c>
      <c r="E38" s="14" t="s">
        <v>139</v>
      </c>
      <c r="F38" s="14"/>
      <c r="G38" s="14" t="s">
        <v>140</v>
      </c>
      <c r="H38" s="14"/>
      <c r="I38" s="14"/>
      <c r="J38" s="14" t="s">
        <v>106</v>
      </c>
      <c r="K38" s="6">
        <v>45658</v>
      </c>
      <c r="L38" s="6">
        <v>46752</v>
      </c>
      <c r="M38" s="14" t="s">
        <v>17</v>
      </c>
    </row>
    <row r="39" spans="1:13" ht="105.75" hidden="1" thickBot="1" x14ac:dyDescent="0.3">
      <c r="A39" s="8" t="s">
        <v>100</v>
      </c>
      <c r="B39" s="52"/>
      <c r="C39" s="9" t="s">
        <v>141</v>
      </c>
      <c r="D39" s="9" t="s">
        <v>142</v>
      </c>
      <c r="E39" s="9" t="s">
        <v>143</v>
      </c>
      <c r="F39" s="9"/>
      <c r="G39" s="9" t="s">
        <v>144</v>
      </c>
      <c r="H39" s="9"/>
      <c r="I39" s="9"/>
      <c r="J39" s="9" t="s">
        <v>106</v>
      </c>
      <c r="K39" s="10">
        <v>45658</v>
      </c>
      <c r="L39" s="10">
        <v>46752</v>
      </c>
      <c r="M39" s="9" t="s">
        <v>17</v>
      </c>
    </row>
    <row r="40" spans="1:13" ht="120.75" hidden="1" thickBot="1" x14ac:dyDescent="0.3">
      <c r="A40" s="13" t="s">
        <v>100</v>
      </c>
      <c r="B40" s="47" t="s">
        <v>145</v>
      </c>
      <c r="C40" s="31" t="s">
        <v>146</v>
      </c>
      <c r="D40" s="31" t="s">
        <v>147</v>
      </c>
      <c r="E40" s="31" t="s">
        <v>148</v>
      </c>
      <c r="F40" s="32">
        <f>(15/15)</f>
        <v>1</v>
      </c>
      <c r="G40" s="31" t="s">
        <v>149</v>
      </c>
      <c r="H40" s="31" t="s">
        <v>531</v>
      </c>
      <c r="I40" s="31" t="s">
        <v>533</v>
      </c>
      <c r="J40" s="31" t="s">
        <v>150</v>
      </c>
      <c r="K40" s="33">
        <v>45292</v>
      </c>
      <c r="L40" s="33">
        <v>46752</v>
      </c>
      <c r="M40" s="31" t="s">
        <v>50</v>
      </c>
    </row>
    <row r="41" spans="1:13" ht="105.75" hidden="1" thickBot="1" x14ac:dyDescent="0.3">
      <c r="A41" s="8" t="s">
        <v>100</v>
      </c>
      <c r="B41" s="55"/>
      <c r="C41" s="9" t="s">
        <v>151</v>
      </c>
      <c r="D41" s="9" t="s">
        <v>152</v>
      </c>
      <c r="E41" s="9" t="s">
        <v>148</v>
      </c>
      <c r="F41" s="30">
        <f>(4/15)</f>
        <v>0.26666666666666666</v>
      </c>
      <c r="G41" s="9" t="s">
        <v>153</v>
      </c>
      <c r="H41" s="9" t="s">
        <v>531</v>
      </c>
      <c r="I41" s="34" t="s">
        <v>538</v>
      </c>
      <c r="J41" s="9" t="s">
        <v>150</v>
      </c>
      <c r="K41" s="10">
        <v>45292</v>
      </c>
      <c r="L41" s="10">
        <v>46022</v>
      </c>
      <c r="M41" s="9" t="s">
        <v>96</v>
      </c>
    </row>
    <row r="42" spans="1:13" ht="135.75" hidden="1" thickBot="1" x14ac:dyDescent="0.3">
      <c r="A42" s="13" t="s">
        <v>100</v>
      </c>
      <c r="B42" s="55"/>
      <c r="C42" s="31" t="s">
        <v>154</v>
      </c>
      <c r="D42" s="31" t="s">
        <v>155</v>
      </c>
      <c r="E42" s="31" t="s">
        <v>156</v>
      </c>
      <c r="F42" s="32">
        <f>(5/7)</f>
        <v>0.7142857142857143</v>
      </c>
      <c r="G42" s="31" t="s">
        <v>157</v>
      </c>
      <c r="H42" s="31" t="s">
        <v>531</v>
      </c>
      <c r="I42" s="31" t="s">
        <v>536</v>
      </c>
      <c r="J42" s="31" t="s">
        <v>150</v>
      </c>
      <c r="K42" s="33">
        <v>45292</v>
      </c>
      <c r="L42" s="33">
        <v>46752</v>
      </c>
      <c r="M42" s="31" t="s">
        <v>107</v>
      </c>
    </row>
    <row r="43" spans="1:13" ht="75.75" hidden="1" thickBot="1" x14ac:dyDescent="0.3">
      <c r="A43" s="8" t="s">
        <v>100</v>
      </c>
      <c r="B43" s="48"/>
      <c r="C43" s="9" t="s">
        <v>158</v>
      </c>
      <c r="D43" s="9" t="s">
        <v>159</v>
      </c>
      <c r="E43" s="9" t="s">
        <v>160</v>
      </c>
      <c r="F43" s="9"/>
      <c r="G43" s="9" t="s">
        <v>161</v>
      </c>
      <c r="H43" s="9"/>
      <c r="I43" s="9"/>
      <c r="J43" s="9" t="s">
        <v>111</v>
      </c>
      <c r="K43" s="10">
        <v>45658</v>
      </c>
      <c r="L43" s="10">
        <v>46752</v>
      </c>
      <c r="M43" s="9" t="s">
        <v>96</v>
      </c>
    </row>
    <row r="44" spans="1:13" ht="90.75" hidden="1" thickBot="1" x14ac:dyDescent="0.3">
      <c r="A44" s="13" t="s">
        <v>100</v>
      </c>
      <c r="B44" s="47" t="s">
        <v>162</v>
      </c>
      <c r="C44" s="14" t="s">
        <v>163</v>
      </c>
      <c r="D44" s="14" t="s">
        <v>164</v>
      </c>
      <c r="E44" s="14" t="s">
        <v>165</v>
      </c>
      <c r="F44" s="14"/>
      <c r="G44" s="14" t="s">
        <v>166</v>
      </c>
      <c r="H44" s="14"/>
      <c r="I44" s="14"/>
      <c r="J44" s="14" t="s">
        <v>111</v>
      </c>
      <c r="K44" s="6">
        <v>45658</v>
      </c>
      <c r="L44" s="6">
        <v>46022</v>
      </c>
      <c r="M44" s="14" t="s">
        <v>50</v>
      </c>
    </row>
    <row r="45" spans="1:13" ht="60.75" hidden="1" thickBot="1" x14ac:dyDescent="0.3">
      <c r="A45" s="8" t="s">
        <v>100</v>
      </c>
      <c r="B45" s="55"/>
      <c r="C45" s="9" t="s">
        <v>167</v>
      </c>
      <c r="D45" s="9" t="s">
        <v>168</v>
      </c>
      <c r="E45" s="9" t="s">
        <v>169</v>
      </c>
      <c r="F45" s="9"/>
      <c r="G45" s="9" t="s">
        <v>170</v>
      </c>
      <c r="H45" s="9"/>
      <c r="I45" s="9"/>
      <c r="J45" s="9" t="s">
        <v>111</v>
      </c>
      <c r="K45" s="10">
        <v>45658</v>
      </c>
      <c r="L45" s="10">
        <v>46022</v>
      </c>
      <c r="M45" s="9" t="s">
        <v>50</v>
      </c>
    </row>
    <row r="46" spans="1:13" ht="60.75" hidden="1" thickBot="1" x14ac:dyDescent="0.3">
      <c r="A46" s="13" t="s">
        <v>100</v>
      </c>
      <c r="B46" s="48"/>
      <c r="C46" s="14" t="s">
        <v>171</v>
      </c>
      <c r="D46" s="14" t="s">
        <v>172</v>
      </c>
      <c r="E46" s="14" t="s">
        <v>173</v>
      </c>
      <c r="F46" s="14"/>
      <c r="G46" s="14" t="s">
        <v>174</v>
      </c>
      <c r="H46" s="14"/>
      <c r="I46" s="14"/>
      <c r="J46" s="14" t="s">
        <v>111</v>
      </c>
      <c r="K46" s="6">
        <v>45658</v>
      </c>
      <c r="L46" s="6">
        <v>46022</v>
      </c>
      <c r="M46" s="14" t="s">
        <v>50</v>
      </c>
    </row>
    <row r="47" spans="1:13" ht="105.75" hidden="1" thickBot="1" x14ac:dyDescent="0.3">
      <c r="A47" s="8" t="s">
        <v>100</v>
      </c>
      <c r="B47" s="51" t="s">
        <v>175</v>
      </c>
      <c r="C47" s="9" t="s">
        <v>176</v>
      </c>
      <c r="D47" s="9" t="s">
        <v>177</v>
      </c>
      <c r="E47" s="9" t="s">
        <v>165</v>
      </c>
      <c r="F47" s="21"/>
      <c r="G47" s="9" t="s">
        <v>178</v>
      </c>
      <c r="H47" s="9"/>
      <c r="I47" s="9"/>
      <c r="J47" s="18" t="s">
        <v>295</v>
      </c>
      <c r="K47" s="10">
        <v>45292</v>
      </c>
      <c r="L47" s="10">
        <v>45657</v>
      </c>
      <c r="M47" s="9" t="s">
        <v>96</v>
      </c>
    </row>
    <row r="48" spans="1:13" ht="105.75" hidden="1" thickBot="1" x14ac:dyDescent="0.3">
      <c r="A48" s="13" t="s">
        <v>100</v>
      </c>
      <c r="B48" s="57"/>
      <c r="C48" s="14" t="s">
        <v>179</v>
      </c>
      <c r="D48" s="14" t="s">
        <v>180</v>
      </c>
      <c r="E48" s="14" t="s">
        <v>181</v>
      </c>
      <c r="F48" s="14"/>
      <c r="G48" s="14" t="s">
        <v>182</v>
      </c>
      <c r="H48" s="14"/>
      <c r="I48" s="14"/>
      <c r="J48" s="14" t="s">
        <v>106</v>
      </c>
      <c r="K48" s="6">
        <v>45658</v>
      </c>
      <c r="L48" s="6">
        <v>46752</v>
      </c>
      <c r="M48" s="14" t="s">
        <v>107</v>
      </c>
    </row>
    <row r="49" spans="1:13" ht="105.75" hidden="1" thickBot="1" x14ac:dyDescent="0.3">
      <c r="A49" s="8" t="s">
        <v>100</v>
      </c>
      <c r="B49" s="57"/>
      <c r="C49" s="9" t="s">
        <v>183</v>
      </c>
      <c r="D49" s="9" t="s">
        <v>184</v>
      </c>
      <c r="E49" s="9" t="s">
        <v>165</v>
      </c>
      <c r="F49" s="9"/>
      <c r="G49" s="9" t="s">
        <v>185</v>
      </c>
      <c r="H49" s="9"/>
      <c r="I49" s="9"/>
      <c r="J49" s="9" t="s">
        <v>106</v>
      </c>
      <c r="K49" s="10">
        <v>45658</v>
      </c>
      <c r="L49" s="10">
        <v>46022</v>
      </c>
      <c r="M49" s="9" t="s">
        <v>50</v>
      </c>
    </row>
    <row r="50" spans="1:13" ht="105.75" hidden="1" thickBot="1" x14ac:dyDescent="0.3">
      <c r="A50" s="13" t="s">
        <v>100</v>
      </c>
      <c r="B50" s="57"/>
      <c r="C50" s="14" t="s">
        <v>186</v>
      </c>
      <c r="D50" s="14" t="s">
        <v>187</v>
      </c>
      <c r="E50" s="14" t="s">
        <v>181</v>
      </c>
      <c r="F50" s="14"/>
      <c r="G50" s="14" t="s">
        <v>182</v>
      </c>
      <c r="H50" s="14"/>
      <c r="I50" s="14"/>
      <c r="J50" s="14" t="s">
        <v>106</v>
      </c>
      <c r="K50" s="6">
        <v>45658</v>
      </c>
      <c r="L50" s="6">
        <v>46752</v>
      </c>
      <c r="M50" s="14" t="s">
        <v>107</v>
      </c>
    </row>
    <row r="51" spans="1:13" ht="135.75" hidden="1" thickBot="1" x14ac:dyDescent="0.3">
      <c r="A51" s="8" t="s">
        <v>100</v>
      </c>
      <c r="B51" s="57"/>
      <c r="C51" s="9" t="s">
        <v>188</v>
      </c>
      <c r="D51" s="9" t="s">
        <v>189</v>
      </c>
      <c r="E51" s="9" t="s">
        <v>165</v>
      </c>
      <c r="F51" s="9"/>
      <c r="G51" s="9" t="s">
        <v>190</v>
      </c>
      <c r="H51" s="9"/>
      <c r="I51" s="9"/>
      <c r="J51" s="9" t="s">
        <v>106</v>
      </c>
      <c r="K51" s="10">
        <v>45658</v>
      </c>
      <c r="L51" s="10">
        <v>46022</v>
      </c>
      <c r="M51" s="9" t="s">
        <v>96</v>
      </c>
    </row>
    <row r="52" spans="1:13" ht="105.75" hidden="1" thickBot="1" x14ac:dyDescent="0.3">
      <c r="A52" s="13" t="s">
        <v>100</v>
      </c>
      <c r="B52" s="57"/>
      <c r="C52" s="14" t="s">
        <v>191</v>
      </c>
      <c r="D52" s="14" t="s">
        <v>192</v>
      </c>
      <c r="E52" s="14" t="s">
        <v>181</v>
      </c>
      <c r="F52" s="14"/>
      <c r="G52" s="14" t="s">
        <v>182</v>
      </c>
      <c r="H52" s="14"/>
      <c r="I52" s="14"/>
      <c r="J52" s="14" t="s">
        <v>106</v>
      </c>
      <c r="K52" s="6">
        <v>45658</v>
      </c>
      <c r="L52" s="6">
        <v>46752</v>
      </c>
      <c r="M52" s="14" t="s">
        <v>107</v>
      </c>
    </row>
    <row r="53" spans="1:13" ht="120.75" hidden="1" thickBot="1" x14ac:dyDescent="0.3">
      <c r="A53" s="8" t="s">
        <v>100</v>
      </c>
      <c r="B53" s="57"/>
      <c r="C53" s="9" t="s">
        <v>193</v>
      </c>
      <c r="D53" s="9" t="s">
        <v>194</v>
      </c>
      <c r="E53" s="9" t="s">
        <v>165</v>
      </c>
      <c r="F53" s="9"/>
      <c r="G53" s="9" t="s">
        <v>195</v>
      </c>
      <c r="H53" s="9"/>
      <c r="I53" s="9"/>
      <c r="J53" s="9" t="s">
        <v>106</v>
      </c>
      <c r="K53" s="10">
        <v>45658</v>
      </c>
      <c r="L53" s="10">
        <v>46022</v>
      </c>
      <c r="M53" s="9" t="s">
        <v>96</v>
      </c>
    </row>
    <row r="54" spans="1:13" ht="105.75" hidden="1" thickBot="1" x14ac:dyDescent="0.3">
      <c r="A54" s="13" t="s">
        <v>100</v>
      </c>
      <c r="B54" s="57"/>
      <c r="C54" s="14" t="s">
        <v>196</v>
      </c>
      <c r="D54" s="14" t="s">
        <v>197</v>
      </c>
      <c r="E54" s="14" t="s">
        <v>181</v>
      </c>
      <c r="F54" s="14"/>
      <c r="G54" s="14" t="s">
        <v>182</v>
      </c>
      <c r="H54" s="14"/>
      <c r="I54" s="14"/>
      <c r="J54" s="14" t="s">
        <v>106</v>
      </c>
      <c r="K54" s="6">
        <v>45658</v>
      </c>
      <c r="L54" s="6">
        <v>46752</v>
      </c>
      <c r="M54" s="14" t="s">
        <v>107</v>
      </c>
    </row>
    <row r="55" spans="1:13" ht="45.75" hidden="1" thickBot="1" x14ac:dyDescent="0.3">
      <c r="A55" s="8" t="s">
        <v>100</v>
      </c>
      <c r="B55" s="57"/>
      <c r="C55" s="9" t="s">
        <v>198</v>
      </c>
      <c r="D55" s="9" t="s">
        <v>199</v>
      </c>
      <c r="E55" s="9" t="s">
        <v>173</v>
      </c>
      <c r="F55" s="21"/>
      <c r="G55" s="9" t="s">
        <v>200</v>
      </c>
      <c r="H55" s="9"/>
      <c r="I55" s="9"/>
      <c r="J55" s="47" t="s">
        <v>295</v>
      </c>
      <c r="K55" s="10">
        <v>45292</v>
      </c>
      <c r="L55" s="10">
        <v>46752</v>
      </c>
      <c r="M55" s="9" t="s">
        <v>96</v>
      </c>
    </row>
    <row r="56" spans="1:13" ht="45.75" hidden="1" thickBot="1" x14ac:dyDescent="0.3">
      <c r="A56" s="13" t="s">
        <v>100</v>
      </c>
      <c r="B56" s="52"/>
      <c r="C56" s="14" t="s">
        <v>201</v>
      </c>
      <c r="D56" s="14" t="s">
        <v>199</v>
      </c>
      <c r="E56" s="14" t="s">
        <v>173</v>
      </c>
      <c r="F56" s="22"/>
      <c r="G56" s="14" t="s">
        <v>202</v>
      </c>
      <c r="H56" s="14"/>
      <c r="I56" s="14"/>
      <c r="J56" s="47" t="s">
        <v>295</v>
      </c>
      <c r="K56" s="6">
        <v>45292</v>
      </c>
      <c r="L56" s="6">
        <v>46752</v>
      </c>
      <c r="M56" s="14" t="s">
        <v>96</v>
      </c>
    </row>
    <row r="57" spans="1:13" ht="105.75" hidden="1" thickBot="1" x14ac:dyDescent="0.3">
      <c r="A57" s="8" t="s">
        <v>203</v>
      </c>
      <c r="B57" s="51" t="s">
        <v>204</v>
      </c>
      <c r="C57" s="9" t="s">
        <v>205</v>
      </c>
      <c r="D57" s="9" t="s">
        <v>206</v>
      </c>
      <c r="E57" s="9" t="s">
        <v>207</v>
      </c>
      <c r="F57" s="21"/>
      <c r="G57" s="9" t="s">
        <v>208</v>
      </c>
      <c r="H57" s="9"/>
      <c r="I57" s="9"/>
      <c r="J57" s="18" t="s">
        <v>295</v>
      </c>
      <c r="K57" s="10">
        <v>45292</v>
      </c>
      <c r="L57" s="10">
        <v>46752</v>
      </c>
      <c r="M57" s="9" t="s">
        <v>209</v>
      </c>
    </row>
    <row r="58" spans="1:13" ht="75.75" hidden="1" thickBot="1" x14ac:dyDescent="0.3">
      <c r="A58" s="13" t="s">
        <v>203</v>
      </c>
      <c r="B58" s="57"/>
      <c r="C58" s="14" t="s">
        <v>210</v>
      </c>
      <c r="D58" s="14" t="s">
        <v>211</v>
      </c>
      <c r="E58" s="14" t="s">
        <v>212</v>
      </c>
      <c r="F58" s="22"/>
      <c r="G58" s="14" t="s">
        <v>213</v>
      </c>
      <c r="H58" s="14"/>
      <c r="I58" s="14"/>
      <c r="J58" s="14" t="s">
        <v>16</v>
      </c>
      <c r="K58" s="6">
        <v>45292</v>
      </c>
      <c r="L58" s="6">
        <v>46752</v>
      </c>
      <c r="M58" s="14" t="s">
        <v>209</v>
      </c>
    </row>
    <row r="59" spans="1:13" ht="105.75" hidden="1" thickBot="1" x14ac:dyDescent="0.3">
      <c r="A59" s="8" t="s">
        <v>203</v>
      </c>
      <c r="B59" s="57"/>
      <c r="C59" s="9" t="s">
        <v>214</v>
      </c>
      <c r="D59" s="9" t="s">
        <v>215</v>
      </c>
      <c r="E59" s="9" t="s">
        <v>216</v>
      </c>
      <c r="F59" s="9"/>
      <c r="G59" s="9" t="s">
        <v>217</v>
      </c>
      <c r="H59" s="9"/>
      <c r="I59" s="9"/>
      <c r="J59" s="9" t="s">
        <v>106</v>
      </c>
      <c r="K59" s="10">
        <v>45658</v>
      </c>
      <c r="L59" s="10">
        <v>46752</v>
      </c>
      <c r="M59" s="9" t="s">
        <v>218</v>
      </c>
    </row>
    <row r="60" spans="1:13" ht="90.75" hidden="1" thickBot="1" x14ac:dyDescent="0.3">
      <c r="A60" s="13" t="s">
        <v>203</v>
      </c>
      <c r="B60" s="57"/>
      <c r="C60" s="14" t="s">
        <v>219</v>
      </c>
      <c r="D60" s="14" t="s">
        <v>220</v>
      </c>
      <c r="E60" s="14" t="s">
        <v>221</v>
      </c>
      <c r="F60" s="22"/>
      <c r="G60" s="14" t="s">
        <v>222</v>
      </c>
      <c r="H60" s="14"/>
      <c r="I60" s="14"/>
      <c r="J60" s="47" t="s">
        <v>295</v>
      </c>
      <c r="K60" s="6">
        <v>45474</v>
      </c>
      <c r="L60" s="6">
        <v>45657</v>
      </c>
      <c r="M60" s="14" t="s">
        <v>50</v>
      </c>
    </row>
    <row r="61" spans="1:13" ht="90.75" hidden="1" thickBot="1" x14ac:dyDescent="0.3">
      <c r="A61" s="8" t="s">
        <v>203</v>
      </c>
      <c r="B61" s="57"/>
      <c r="C61" s="9" t="s">
        <v>223</v>
      </c>
      <c r="D61" s="9" t="s">
        <v>224</v>
      </c>
      <c r="E61" s="9" t="s">
        <v>225</v>
      </c>
      <c r="F61" s="21"/>
      <c r="G61" s="9" t="s">
        <v>226</v>
      </c>
      <c r="H61" s="9"/>
      <c r="I61" s="9"/>
      <c r="J61" s="47" t="s">
        <v>295</v>
      </c>
      <c r="K61" s="10">
        <v>45474</v>
      </c>
      <c r="L61" s="10">
        <v>45657</v>
      </c>
      <c r="M61" s="9" t="s">
        <v>50</v>
      </c>
    </row>
    <row r="62" spans="1:13" ht="135.75" hidden="1" thickBot="1" x14ac:dyDescent="0.3">
      <c r="A62" s="13" t="s">
        <v>203</v>
      </c>
      <c r="B62" s="52"/>
      <c r="C62" s="14" t="s">
        <v>227</v>
      </c>
      <c r="D62" s="14" t="s">
        <v>228</v>
      </c>
      <c r="E62" s="14" t="s">
        <v>57</v>
      </c>
      <c r="F62" s="22"/>
      <c r="G62" s="14" t="s">
        <v>229</v>
      </c>
      <c r="H62" s="14"/>
      <c r="I62" s="14"/>
      <c r="J62" s="18" t="s">
        <v>295</v>
      </c>
      <c r="K62" s="6">
        <v>45292</v>
      </c>
      <c r="L62" s="6">
        <v>46752</v>
      </c>
      <c r="M62" s="14" t="s">
        <v>50</v>
      </c>
    </row>
    <row r="63" spans="1:13" ht="105.75" hidden="1" thickBot="1" x14ac:dyDescent="0.3">
      <c r="A63" s="8" t="s">
        <v>203</v>
      </c>
      <c r="B63" s="51" t="s">
        <v>230</v>
      </c>
      <c r="C63" s="9" t="s">
        <v>231</v>
      </c>
      <c r="D63" s="9" t="s">
        <v>232</v>
      </c>
      <c r="E63" s="9" t="s">
        <v>233</v>
      </c>
      <c r="F63" s="9"/>
      <c r="G63" s="9" t="s">
        <v>234</v>
      </c>
      <c r="H63" s="9"/>
      <c r="I63" s="9"/>
      <c r="J63" s="9" t="s">
        <v>106</v>
      </c>
      <c r="K63" s="10">
        <v>45658</v>
      </c>
      <c r="L63" s="10">
        <v>46022</v>
      </c>
      <c r="M63" s="9" t="s">
        <v>50</v>
      </c>
    </row>
    <row r="64" spans="1:13" ht="120.75" hidden="1" thickBot="1" x14ac:dyDescent="0.3">
      <c r="A64" s="13" t="s">
        <v>203</v>
      </c>
      <c r="B64" s="52"/>
      <c r="C64" s="14" t="s">
        <v>235</v>
      </c>
      <c r="D64" s="14" t="s">
        <v>236</v>
      </c>
      <c r="E64" s="14" t="s">
        <v>237</v>
      </c>
      <c r="F64" s="14"/>
      <c r="G64" s="14" t="s">
        <v>238</v>
      </c>
      <c r="H64" s="14"/>
      <c r="I64" s="14"/>
      <c r="J64" s="14" t="s">
        <v>106</v>
      </c>
      <c r="K64" s="6">
        <v>45658</v>
      </c>
      <c r="L64" s="6">
        <v>46022</v>
      </c>
      <c r="M64" s="14" t="s">
        <v>50</v>
      </c>
    </row>
    <row r="65" spans="1:13" ht="130.5" hidden="1" customHeight="1" x14ac:dyDescent="0.3">
      <c r="A65" s="51" t="s">
        <v>203</v>
      </c>
      <c r="B65" s="51" t="s">
        <v>239</v>
      </c>
      <c r="C65" s="51" t="s">
        <v>240</v>
      </c>
      <c r="D65" s="51" t="s">
        <v>241</v>
      </c>
      <c r="E65" s="51" t="s">
        <v>242</v>
      </c>
      <c r="F65" s="23"/>
      <c r="G65" s="51" t="s">
        <v>243</v>
      </c>
      <c r="H65" s="19"/>
      <c r="I65" s="19"/>
      <c r="J65" s="51" t="s">
        <v>295</v>
      </c>
      <c r="K65" s="59">
        <v>45597</v>
      </c>
      <c r="L65" s="59">
        <v>46022</v>
      </c>
      <c r="M65" s="51" t="s">
        <v>107</v>
      </c>
    </row>
    <row r="66" spans="1:13" ht="15.75" hidden="1" thickBot="1" x14ac:dyDescent="0.3">
      <c r="A66" s="52"/>
      <c r="B66" s="57"/>
      <c r="C66" s="52"/>
      <c r="D66" s="52"/>
      <c r="E66" s="52"/>
      <c r="F66" s="8"/>
      <c r="G66" s="52"/>
      <c r="H66" s="8"/>
      <c r="I66" s="8"/>
      <c r="J66" s="52"/>
      <c r="K66" s="60"/>
      <c r="L66" s="60"/>
      <c r="M66" s="52"/>
    </row>
    <row r="67" spans="1:13" ht="135.75" hidden="1" thickBot="1" x14ac:dyDescent="0.3">
      <c r="A67" s="13" t="s">
        <v>203</v>
      </c>
      <c r="B67" s="52"/>
      <c r="C67" s="14" t="s">
        <v>244</v>
      </c>
      <c r="D67" s="14" t="s">
        <v>245</v>
      </c>
      <c r="E67" s="14" t="s">
        <v>246</v>
      </c>
      <c r="F67" s="22"/>
      <c r="G67" s="14" t="s">
        <v>247</v>
      </c>
      <c r="H67" s="14"/>
      <c r="I67" s="14"/>
      <c r="J67" s="14" t="s">
        <v>295</v>
      </c>
      <c r="K67" s="6">
        <v>45597</v>
      </c>
      <c r="L67" s="6">
        <v>46752</v>
      </c>
      <c r="M67" s="14" t="s">
        <v>17</v>
      </c>
    </row>
    <row r="68" spans="1:13" ht="105.75" hidden="1" thickBot="1" x14ac:dyDescent="0.3">
      <c r="A68" s="8" t="s">
        <v>203</v>
      </c>
      <c r="B68" s="51" t="s">
        <v>248</v>
      </c>
      <c r="C68" s="9" t="s">
        <v>249</v>
      </c>
      <c r="D68" s="9" t="s">
        <v>250</v>
      </c>
      <c r="E68" s="9" t="s">
        <v>251</v>
      </c>
      <c r="F68" s="21"/>
      <c r="G68" s="9" t="s">
        <v>252</v>
      </c>
      <c r="H68" s="9"/>
      <c r="I68" s="9"/>
      <c r="J68" s="9" t="s">
        <v>295</v>
      </c>
      <c r="K68" s="10">
        <v>45597</v>
      </c>
      <c r="L68" s="10">
        <v>46752</v>
      </c>
      <c r="M68" s="9" t="s">
        <v>17</v>
      </c>
    </row>
    <row r="69" spans="1:13" ht="120.75" hidden="1" thickBot="1" x14ac:dyDescent="0.3">
      <c r="A69" s="13" t="s">
        <v>203</v>
      </c>
      <c r="B69" s="52"/>
      <c r="C69" s="14" t="s">
        <v>253</v>
      </c>
      <c r="D69" s="14" t="s">
        <v>254</v>
      </c>
      <c r="E69" s="14" t="s">
        <v>255</v>
      </c>
      <c r="F69" s="22"/>
      <c r="G69" s="14" t="s">
        <v>256</v>
      </c>
      <c r="H69" s="14"/>
      <c r="I69" s="14"/>
      <c r="J69" s="14" t="s">
        <v>295</v>
      </c>
      <c r="K69" s="6">
        <v>45597</v>
      </c>
      <c r="L69" s="6">
        <v>46752</v>
      </c>
      <c r="M69" s="14" t="s">
        <v>50</v>
      </c>
    </row>
    <row r="70" spans="1:13" ht="105.75" hidden="1" thickBot="1" x14ac:dyDescent="0.3">
      <c r="A70" s="8" t="s">
        <v>257</v>
      </c>
      <c r="B70" s="51" t="s">
        <v>258</v>
      </c>
      <c r="C70" s="9" t="s">
        <v>259</v>
      </c>
      <c r="D70" s="9" t="s">
        <v>260</v>
      </c>
      <c r="E70" s="9" t="s">
        <v>261</v>
      </c>
      <c r="F70" s="9"/>
      <c r="G70" s="9" t="s">
        <v>262</v>
      </c>
      <c r="H70" s="9"/>
      <c r="I70" s="9"/>
      <c r="J70" s="9" t="s">
        <v>106</v>
      </c>
      <c r="K70" s="10">
        <v>45658</v>
      </c>
      <c r="L70" s="10">
        <v>46752</v>
      </c>
      <c r="M70" s="9" t="s">
        <v>50</v>
      </c>
    </row>
    <row r="71" spans="1:13" ht="105.75" hidden="1" thickBot="1" x14ac:dyDescent="0.3">
      <c r="A71" s="17"/>
      <c r="B71" s="57"/>
      <c r="C71" s="14" t="s">
        <v>263</v>
      </c>
      <c r="D71" s="14" t="s">
        <v>264</v>
      </c>
      <c r="E71" s="14" t="s">
        <v>265</v>
      </c>
      <c r="F71" s="14"/>
      <c r="G71" s="14" t="s">
        <v>266</v>
      </c>
      <c r="H71" s="14"/>
      <c r="I71" s="14"/>
      <c r="J71" s="14" t="s">
        <v>106</v>
      </c>
      <c r="K71" s="6">
        <v>45658</v>
      </c>
      <c r="L71" s="6">
        <v>46387</v>
      </c>
      <c r="M71" s="14" t="s">
        <v>50</v>
      </c>
    </row>
    <row r="72" spans="1:13" ht="135.75" hidden="1" thickBot="1" x14ac:dyDescent="0.3">
      <c r="A72" s="8" t="s">
        <v>257</v>
      </c>
      <c r="B72" s="57"/>
      <c r="C72" s="9" t="s">
        <v>267</v>
      </c>
      <c r="D72" s="9" t="s">
        <v>268</v>
      </c>
      <c r="E72" s="9" t="s">
        <v>269</v>
      </c>
      <c r="F72" s="9"/>
      <c r="G72" s="9" t="s">
        <v>270</v>
      </c>
      <c r="H72" s="9"/>
      <c r="I72" s="9"/>
      <c r="J72" s="9" t="s">
        <v>106</v>
      </c>
      <c r="K72" s="10">
        <v>45658</v>
      </c>
      <c r="L72" s="10">
        <v>46752</v>
      </c>
      <c r="M72" s="9" t="s">
        <v>50</v>
      </c>
    </row>
    <row r="73" spans="1:13" ht="135.75" hidden="1" thickBot="1" x14ac:dyDescent="0.3">
      <c r="A73" s="13" t="s">
        <v>257</v>
      </c>
      <c r="B73" s="52"/>
      <c r="C73" s="14" t="s">
        <v>271</v>
      </c>
      <c r="D73" s="14" t="s">
        <v>272</v>
      </c>
      <c r="E73" s="14" t="s">
        <v>273</v>
      </c>
      <c r="F73" s="14"/>
      <c r="G73" s="14" t="s">
        <v>274</v>
      </c>
      <c r="H73" s="14"/>
      <c r="I73" s="14"/>
      <c r="J73" s="14" t="s">
        <v>275</v>
      </c>
      <c r="K73" s="6">
        <v>45658</v>
      </c>
      <c r="L73" s="6">
        <v>46752</v>
      </c>
      <c r="M73" s="14" t="s">
        <v>50</v>
      </c>
    </row>
    <row r="74" spans="1:13" ht="15.75" hidden="1" thickBot="1" x14ac:dyDescent="0.3">
      <c r="A74" s="51" t="s">
        <v>257</v>
      </c>
      <c r="B74" s="51" t="s">
        <v>276</v>
      </c>
      <c r="C74" s="51" t="s">
        <v>277</v>
      </c>
      <c r="D74" s="51" t="s">
        <v>278</v>
      </c>
      <c r="E74" s="51" t="s">
        <v>279</v>
      </c>
      <c r="F74" s="19"/>
      <c r="G74" s="51" t="s">
        <v>280</v>
      </c>
      <c r="H74" s="19"/>
      <c r="I74" s="19"/>
      <c r="J74" s="51" t="s">
        <v>281</v>
      </c>
      <c r="K74" s="59">
        <v>45658</v>
      </c>
      <c r="L74" s="59">
        <v>46752</v>
      </c>
      <c r="M74" s="51" t="s">
        <v>50</v>
      </c>
    </row>
    <row r="75" spans="1:13" ht="15.75" hidden="1" thickBot="1" x14ac:dyDescent="0.3">
      <c r="A75" s="52"/>
      <c r="B75" s="52"/>
      <c r="C75" s="52"/>
      <c r="D75" s="52"/>
      <c r="E75" s="52"/>
      <c r="F75" s="8"/>
      <c r="G75" s="52"/>
      <c r="H75" s="8"/>
      <c r="I75" s="8"/>
      <c r="J75" s="52"/>
      <c r="K75" s="60"/>
      <c r="L75" s="60"/>
      <c r="M75" s="52"/>
    </row>
    <row r="76" spans="1:13" ht="120.75" hidden="1" thickBot="1" x14ac:dyDescent="0.3">
      <c r="A76" s="13" t="s">
        <v>257</v>
      </c>
      <c r="B76" s="47" t="s">
        <v>282</v>
      </c>
      <c r="C76" s="31" t="s">
        <v>283</v>
      </c>
      <c r="D76" s="31" t="s">
        <v>147</v>
      </c>
      <c r="E76" s="31" t="s">
        <v>148</v>
      </c>
      <c r="F76" s="32">
        <f>(15/15)</f>
        <v>1</v>
      </c>
      <c r="G76" s="31" t="s">
        <v>149</v>
      </c>
      <c r="H76" s="31" t="s">
        <v>531</v>
      </c>
      <c r="I76" s="31" t="s">
        <v>534</v>
      </c>
      <c r="J76" s="31" t="s">
        <v>150</v>
      </c>
      <c r="K76" s="33">
        <v>45292</v>
      </c>
      <c r="L76" s="33">
        <v>46752</v>
      </c>
      <c r="M76" s="31" t="s">
        <v>96</v>
      </c>
    </row>
    <row r="77" spans="1:13" ht="105.75" hidden="1" thickBot="1" x14ac:dyDescent="0.3">
      <c r="A77" s="8" t="s">
        <v>257</v>
      </c>
      <c r="B77" s="48"/>
      <c r="C77" s="9" t="s">
        <v>284</v>
      </c>
      <c r="D77" s="9" t="s">
        <v>285</v>
      </c>
      <c r="E77" s="9" t="s">
        <v>286</v>
      </c>
      <c r="F77" s="9"/>
      <c r="G77" s="9" t="s">
        <v>287</v>
      </c>
      <c r="H77" s="9"/>
      <c r="I77" s="9"/>
      <c r="J77" s="9" t="s">
        <v>288</v>
      </c>
      <c r="K77" s="10">
        <v>45658</v>
      </c>
      <c r="L77" s="10">
        <v>46752</v>
      </c>
      <c r="M77" s="9" t="s">
        <v>50</v>
      </c>
    </row>
    <row r="78" spans="1:13" ht="105.75" hidden="1" thickBot="1" x14ac:dyDescent="0.3">
      <c r="A78" s="13" t="s">
        <v>289</v>
      </c>
      <c r="B78" s="47" t="s">
        <v>290</v>
      </c>
      <c r="C78" s="14" t="s">
        <v>291</v>
      </c>
      <c r="D78" s="14" t="s">
        <v>292</v>
      </c>
      <c r="E78" s="14" t="s">
        <v>293</v>
      </c>
      <c r="F78" s="22"/>
      <c r="G78" s="14" t="s">
        <v>294</v>
      </c>
      <c r="H78" s="14"/>
      <c r="I78" s="14"/>
      <c r="J78" s="14" t="s">
        <v>295</v>
      </c>
      <c r="K78" s="6">
        <v>45474</v>
      </c>
      <c r="L78" s="6">
        <v>45657</v>
      </c>
      <c r="M78" s="14" t="s">
        <v>17</v>
      </c>
    </row>
    <row r="79" spans="1:13" ht="105.75" hidden="1" thickBot="1" x14ac:dyDescent="0.3">
      <c r="A79" s="8" t="s">
        <v>289</v>
      </c>
      <c r="B79" s="55"/>
      <c r="C79" s="9" t="s">
        <v>296</v>
      </c>
      <c r="D79" s="9" t="s">
        <v>297</v>
      </c>
      <c r="E79" s="9" t="s">
        <v>298</v>
      </c>
      <c r="F79" s="21"/>
      <c r="G79" s="9" t="s">
        <v>299</v>
      </c>
      <c r="H79" s="9"/>
      <c r="I79" s="9"/>
      <c r="J79" s="9" t="s">
        <v>295</v>
      </c>
      <c r="K79" s="10">
        <v>45292</v>
      </c>
      <c r="L79" s="10">
        <v>46752</v>
      </c>
      <c r="M79" s="9" t="s">
        <v>17</v>
      </c>
    </row>
    <row r="80" spans="1:13" ht="15.75" hidden="1" thickBot="1" x14ac:dyDescent="0.3">
      <c r="A80" s="47" t="s">
        <v>289</v>
      </c>
      <c r="B80" s="55"/>
      <c r="C80" s="47" t="s">
        <v>300</v>
      </c>
      <c r="D80" s="47" t="s">
        <v>301</v>
      </c>
      <c r="E80" s="47" t="s">
        <v>279</v>
      </c>
      <c r="F80" s="18"/>
      <c r="G80" s="47" t="s">
        <v>302</v>
      </c>
      <c r="H80" s="18"/>
      <c r="I80" s="18"/>
      <c r="J80" s="47" t="s">
        <v>281</v>
      </c>
      <c r="K80" s="49">
        <v>45658</v>
      </c>
      <c r="L80" s="49">
        <v>46752</v>
      </c>
      <c r="M80" s="47" t="s">
        <v>50</v>
      </c>
    </row>
    <row r="81" spans="1:13" ht="15.75" hidden="1" thickBot="1" x14ac:dyDescent="0.3">
      <c r="A81" s="48"/>
      <c r="B81" s="55"/>
      <c r="C81" s="48"/>
      <c r="D81" s="48"/>
      <c r="E81" s="48"/>
      <c r="F81" s="13"/>
      <c r="G81" s="48"/>
      <c r="H81" s="13"/>
      <c r="I81" s="13"/>
      <c r="J81" s="48"/>
      <c r="K81" s="50"/>
      <c r="L81" s="50"/>
      <c r="M81" s="48"/>
    </row>
    <row r="82" spans="1:13" ht="45.75" hidden="1" thickBot="1" x14ac:dyDescent="0.3">
      <c r="A82" s="8" t="s">
        <v>289</v>
      </c>
      <c r="B82" s="55"/>
      <c r="C82" s="9" t="s">
        <v>303</v>
      </c>
      <c r="D82" s="9" t="s">
        <v>304</v>
      </c>
      <c r="E82" s="9" t="s">
        <v>305</v>
      </c>
      <c r="F82" s="21"/>
      <c r="G82" s="9" t="s">
        <v>306</v>
      </c>
      <c r="H82" s="9"/>
      <c r="I82" s="9"/>
      <c r="J82" s="9" t="s">
        <v>16</v>
      </c>
      <c r="K82" s="10">
        <v>45292</v>
      </c>
      <c r="L82" s="10">
        <v>46752</v>
      </c>
      <c r="M82" s="9" t="s">
        <v>17</v>
      </c>
    </row>
    <row r="83" spans="1:13" ht="90.75" hidden="1" thickBot="1" x14ac:dyDescent="0.3">
      <c r="A83" s="13" t="s">
        <v>307</v>
      </c>
      <c r="B83" s="55"/>
      <c r="C83" s="31" t="s">
        <v>308</v>
      </c>
      <c r="D83" s="31" t="s">
        <v>155</v>
      </c>
      <c r="E83" s="31" t="s">
        <v>309</v>
      </c>
      <c r="F83" s="32">
        <f>(10/10)</f>
        <v>1</v>
      </c>
      <c r="G83" s="31" t="s">
        <v>310</v>
      </c>
      <c r="H83" s="31" t="s">
        <v>531</v>
      </c>
      <c r="I83" s="31" t="s">
        <v>537</v>
      </c>
      <c r="J83" s="31" t="s">
        <v>150</v>
      </c>
      <c r="K83" s="33">
        <v>45292</v>
      </c>
      <c r="L83" s="33">
        <v>46752</v>
      </c>
      <c r="M83" s="31" t="s">
        <v>107</v>
      </c>
    </row>
    <row r="84" spans="1:13" ht="105.75" hidden="1" thickBot="1" x14ac:dyDescent="0.3">
      <c r="A84" s="8" t="s">
        <v>307</v>
      </c>
      <c r="B84" s="48"/>
      <c r="C84" s="9" t="s">
        <v>158</v>
      </c>
      <c r="D84" s="9" t="s">
        <v>159</v>
      </c>
      <c r="E84" s="9" t="s">
        <v>160</v>
      </c>
      <c r="F84" s="9"/>
      <c r="G84" s="9" t="s">
        <v>161</v>
      </c>
      <c r="H84" s="9"/>
      <c r="I84" s="9"/>
      <c r="J84" s="9" t="s">
        <v>295</v>
      </c>
      <c r="K84" s="10">
        <v>45658</v>
      </c>
      <c r="L84" s="10">
        <v>46752</v>
      </c>
      <c r="M84" s="9" t="s">
        <v>96</v>
      </c>
    </row>
    <row r="85" spans="1:13" ht="90.75" hidden="1" thickBot="1" x14ac:dyDescent="0.3">
      <c r="A85" s="13" t="s">
        <v>307</v>
      </c>
      <c r="B85" s="47" t="s">
        <v>311</v>
      </c>
      <c r="C85" s="14" t="s">
        <v>312</v>
      </c>
      <c r="D85" s="14" t="s">
        <v>313</v>
      </c>
      <c r="E85" s="14" t="s">
        <v>314</v>
      </c>
      <c r="F85" s="22"/>
      <c r="G85" s="14" t="s">
        <v>315</v>
      </c>
      <c r="H85" s="14"/>
      <c r="I85" s="14"/>
      <c r="J85" s="14" t="s">
        <v>316</v>
      </c>
      <c r="K85" s="6">
        <v>45292</v>
      </c>
      <c r="L85" s="6">
        <v>46719</v>
      </c>
      <c r="M85" s="14" t="s">
        <v>50</v>
      </c>
    </row>
    <row r="86" spans="1:13" ht="90.75" hidden="1" thickBot="1" x14ac:dyDescent="0.3">
      <c r="A86" s="8" t="s">
        <v>307</v>
      </c>
      <c r="B86" s="48"/>
      <c r="C86" s="9" t="s">
        <v>317</v>
      </c>
      <c r="D86" s="9" t="s">
        <v>318</v>
      </c>
      <c r="E86" s="9" t="s">
        <v>319</v>
      </c>
      <c r="F86" s="21"/>
      <c r="G86" s="9" t="s">
        <v>320</v>
      </c>
      <c r="H86" s="9"/>
      <c r="I86" s="9"/>
      <c r="J86" s="9" t="s">
        <v>316</v>
      </c>
      <c r="K86" s="10">
        <v>45292</v>
      </c>
      <c r="L86" s="10">
        <v>46752</v>
      </c>
      <c r="M86" s="9" t="s">
        <v>50</v>
      </c>
    </row>
    <row r="87" spans="1:13" ht="60.75" hidden="1" thickBot="1" x14ac:dyDescent="0.3">
      <c r="A87" s="13" t="s">
        <v>307</v>
      </c>
      <c r="B87" s="14" t="s">
        <v>321</v>
      </c>
      <c r="C87" s="14" t="s">
        <v>322</v>
      </c>
      <c r="D87" s="14" t="s">
        <v>323</v>
      </c>
      <c r="E87" s="14" t="s">
        <v>324</v>
      </c>
      <c r="F87" s="22"/>
      <c r="G87" s="14" t="s">
        <v>325</v>
      </c>
      <c r="H87" s="14"/>
      <c r="I87" s="14"/>
      <c r="J87" s="14" t="s">
        <v>316</v>
      </c>
      <c r="K87" s="6">
        <v>45536</v>
      </c>
      <c r="L87" s="6">
        <v>46752</v>
      </c>
      <c r="M87" s="14" t="s">
        <v>17</v>
      </c>
    </row>
    <row r="88" spans="1:13" ht="105.75" hidden="1" thickBot="1" x14ac:dyDescent="0.3">
      <c r="A88" s="8" t="s">
        <v>326</v>
      </c>
      <c r="B88" s="51" t="s">
        <v>327</v>
      </c>
      <c r="C88" s="9" t="s">
        <v>328</v>
      </c>
      <c r="D88" s="9" t="s">
        <v>313</v>
      </c>
      <c r="E88" s="9" t="s">
        <v>314</v>
      </c>
      <c r="F88" s="21"/>
      <c r="G88" s="9" t="s">
        <v>329</v>
      </c>
      <c r="H88" s="9"/>
      <c r="I88" s="9"/>
      <c r="J88" s="9" t="s">
        <v>65</v>
      </c>
      <c r="K88" s="10">
        <v>45292</v>
      </c>
      <c r="L88" s="10">
        <v>46752</v>
      </c>
      <c r="M88" s="9" t="s">
        <v>17</v>
      </c>
    </row>
    <row r="89" spans="1:13" ht="90.75" hidden="1" thickBot="1" x14ac:dyDescent="0.3">
      <c r="A89" s="13" t="s">
        <v>326</v>
      </c>
      <c r="B89" s="52"/>
      <c r="C89" s="14" t="s">
        <v>330</v>
      </c>
      <c r="D89" s="14" t="s">
        <v>331</v>
      </c>
      <c r="E89" s="14" t="s">
        <v>332</v>
      </c>
      <c r="F89" s="22"/>
      <c r="G89" s="14" t="s">
        <v>333</v>
      </c>
      <c r="H89" s="14"/>
      <c r="I89" s="14"/>
      <c r="J89" s="14" t="s">
        <v>65</v>
      </c>
      <c r="K89" s="6">
        <v>45292</v>
      </c>
      <c r="L89" s="6">
        <v>46752</v>
      </c>
      <c r="M89" s="14" t="s">
        <v>17</v>
      </c>
    </row>
    <row r="90" spans="1:13" ht="105.75" hidden="1" thickBot="1" x14ac:dyDescent="0.3">
      <c r="A90" s="8"/>
      <c r="B90" s="9" t="s">
        <v>334</v>
      </c>
      <c r="C90" s="9" t="s">
        <v>335</v>
      </c>
      <c r="D90" s="9" t="s">
        <v>323</v>
      </c>
      <c r="E90" s="9" t="s">
        <v>324</v>
      </c>
      <c r="F90" s="9"/>
      <c r="G90" s="9" t="s">
        <v>325</v>
      </c>
      <c r="H90" s="9"/>
      <c r="I90" s="9"/>
      <c r="J90" s="9" t="s">
        <v>295</v>
      </c>
      <c r="K90" s="10">
        <v>45658</v>
      </c>
      <c r="L90" s="10">
        <v>46752</v>
      </c>
      <c r="M90" s="9" t="s">
        <v>17</v>
      </c>
    </row>
    <row r="91" spans="1:13" ht="180.75" hidden="1" thickBot="1" x14ac:dyDescent="0.3">
      <c r="A91" s="13" t="s">
        <v>336</v>
      </c>
      <c r="B91" s="47" t="s">
        <v>337</v>
      </c>
      <c r="C91" s="14" t="s">
        <v>338</v>
      </c>
      <c r="D91" s="14" t="s">
        <v>339</v>
      </c>
      <c r="E91" s="14" t="s">
        <v>57</v>
      </c>
      <c r="F91" s="22">
        <v>0</v>
      </c>
      <c r="G91" s="14" t="s">
        <v>340</v>
      </c>
      <c r="H91" s="14" t="s">
        <v>539</v>
      </c>
      <c r="I91" s="14" t="s">
        <v>553</v>
      </c>
      <c r="J91" s="14" t="s">
        <v>341</v>
      </c>
      <c r="K91" s="6">
        <v>45292</v>
      </c>
      <c r="L91" s="6">
        <v>46752</v>
      </c>
      <c r="M91" s="14" t="s">
        <v>50</v>
      </c>
    </row>
    <row r="92" spans="1:13" ht="120.75" hidden="1" thickBot="1" x14ac:dyDescent="0.3">
      <c r="A92" s="8" t="s">
        <v>336</v>
      </c>
      <c r="B92" s="55"/>
      <c r="C92" s="9" t="s">
        <v>342</v>
      </c>
      <c r="D92" s="9" t="s">
        <v>343</v>
      </c>
      <c r="E92" s="9" t="s">
        <v>57</v>
      </c>
      <c r="F92" s="21">
        <v>0</v>
      </c>
      <c r="G92" s="9" t="s">
        <v>344</v>
      </c>
      <c r="H92" s="9" t="s">
        <v>539</v>
      </c>
      <c r="I92" s="9" t="s">
        <v>554</v>
      </c>
      <c r="J92" s="9" t="s">
        <v>341</v>
      </c>
      <c r="K92" s="10">
        <v>45292</v>
      </c>
      <c r="L92" s="10">
        <v>46752</v>
      </c>
      <c r="M92" s="9" t="s">
        <v>50</v>
      </c>
    </row>
    <row r="93" spans="1:13" ht="165.75" hidden="1" thickBot="1" x14ac:dyDescent="0.3">
      <c r="A93" s="13" t="s">
        <v>336</v>
      </c>
      <c r="B93" s="55"/>
      <c r="C93" s="14" t="s">
        <v>345</v>
      </c>
      <c r="D93" s="14" t="s">
        <v>346</v>
      </c>
      <c r="E93" s="14" t="s">
        <v>347</v>
      </c>
      <c r="F93" s="22">
        <v>0</v>
      </c>
      <c r="G93" s="14" t="s">
        <v>348</v>
      </c>
      <c r="H93" s="14" t="s">
        <v>539</v>
      </c>
      <c r="I93" s="14" t="s">
        <v>555</v>
      </c>
      <c r="J93" s="14" t="s">
        <v>341</v>
      </c>
      <c r="K93" s="6">
        <v>45536</v>
      </c>
      <c r="L93" s="6">
        <v>46752</v>
      </c>
      <c r="M93" s="14" t="s">
        <v>96</v>
      </c>
    </row>
    <row r="94" spans="1:13" ht="60.75" hidden="1" thickBot="1" x14ac:dyDescent="0.3">
      <c r="A94" s="8" t="s">
        <v>336</v>
      </c>
      <c r="B94" s="48"/>
      <c r="C94" s="9" t="s">
        <v>349</v>
      </c>
      <c r="D94" s="9" t="s">
        <v>350</v>
      </c>
      <c r="E94" s="9" t="s">
        <v>351</v>
      </c>
      <c r="F94" s="9"/>
      <c r="G94" s="9" t="s">
        <v>352</v>
      </c>
      <c r="H94" s="9"/>
      <c r="I94" s="9"/>
      <c r="J94" s="9" t="s">
        <v>341</v>
      </c>
      <c r="K94" s="10">
        <v>45658</v>
      </c>
      <c r="L94" s="10">
        <v>46752</v>
      </c>
      <c r="M94" s="9" t="s">
        <v>107</v>
      </c>
    </row>
    <row r="95" spans="1:13" ht="60.75" hidden="1" thickBot="1" x14ac:dyDescent="0.3">
      <c r="A95" s="17"/>
      <c r="B95" s="47" t="s">
        <v>353</v>
      </c>
      <c r="C95" s="14" t="s">
        <v>354</v>
      </c>
      <c r="D95" s="14" t="s">
        <v>355</v>
      </c>
      <c r="E95" s="14" t="s">
        <v>356</v>
      </c>
      <c r="F95" s="14"/>
      <c r="G95" s="14" t="s">
        <v>357</v>
      </c>
      <c r="H95" s="14"/>
      <c r="I95" s="14"/>
      <c r="J95" s="14" t="s">
        <v>341</v>
      </c>
      <c r="K95" s="6">
        <v>45658</v>
      </c>
      <c r="L95" s="6">
        <v>46387</v>
      </c>
      <c r="M95" s="14" t="s">
        <v>96</v>
      </c>
    </row>
    <row r="96" spans="1:13" ht="75.75" hidden="1" thickBot="1" x14ac:dyDescent="0.3">
      <c r="A96" s="8" t="s">
        <v>336</v>
      </c>
      <c r="B96" s="48"/>
      <c r="C96" s="9" t="s">
        <v>358</v>
      </c>
      <c r="D96" s="9" t="s">
        <v>359</v>
      </c>
      <c r="E96" s="9" t="s">
        <v>360</v>
      </c>
      <c r="F96" s="9"/>
      <c r="G96" s="9" t="s">
        <v>361</v>
      </c>
      <c r="H96" s="9"/>
      <c r="I96" s="9"/>
      <c r="J96" s="9" t="s">
        <v>341</v>
      </c>
      <c r="K96" s="10">
        <v>45658</v>
      </c>
      <c r="L96" s="10">
        <v>46752</v>
      </c>
      <c r="M96" s="9" t="s">
        <v>96</v>
      </c>
    </row>
    <row r="97" spans="1:13" ht="165.75" thickBot="1" x14ac:dyDescent="0.3">
      <c r="A97" s="13" t="s">
        <v>362</v>
      </c>
      <c r="B97" s="47" t="s">
        <v>363</v>
      </c>
      <c r="C97" s="31" t="s">
        <v>364</v>
      </c>
      <c r="D97" s="31" t="s">
        <v>365</v>
      </c>
      <c r="E97" s="31" t="s">
        <v>57</v>
      </c>
      <c r="F97" s="32">
        <f>(13/22)</f>
        <v>0.59090909090909094</v>
      </c>
      <c r="G97" s="31" t="s">
        <v>366</v>
      </c>
      <c r="H97" s="31" t="s">
        <v>531</v>
      </c>
      <c r="I97" s="31" t="s">
        <v>541</v>
      </c>
      <c r="J97" s="31" t="s">
        <v>150</v>
      </c>
      <c r="K97" s="33">
        <v>45292</v>
      </c>
      <c r="L97" s="33">
        <v>46752</v>
      </c>
      <c r="M97" s="31" t="s">
        <v>50</v>
      </c>
    </row>
    <row r="98" spans="1:13" ht="270" x14ac:dyDescent="0.25">
      <c r="A98" s="51" t="s">
        <v>362</v>
      </c>
      <c r="B98" s="55"/>
      <c r="C98" s="35" t="s">
        <v>367</v>
      </c>
      <c r="D98" s="35" t="s">
        <v>369</v>
      </c>
      <c r="E98" s="51" t="s">
        <v>57</v>
      </c>
      <c r="F98" s="36">
        <f>(11/11)</f>
        <v>1</v>
      </c>
      <c r="G98" s="35" t="s">
        <v>370</v>
      </c>
      <c r="H98" s="35" t="s">
        <v>531</v>
      </c>
      <c r="I98" s="35" t="s">
        <v>540</v>
      </c>
      <c r="J98" s="51" t="s">
        <v>150</v>
      </c>
      <c r="K98" s="59">
        <v>45292</v>
      </c>
      <c r="L98" s="59">
        <v>46752</v>
      </c>
      <c r="M98" s="51" t="s">
        <v>50</v>
      </c>
    </row>
    <row r="99" spans="1:13" ht="75.75" hidden="1" thickBot="1" x14ac:dyDescent="0.3">
      <c r="A99" s="52"/>
      <c r="B99" s="48"/>
      <c r="C99" s="9" t="s">
        <v>368</v>
      </c>
      <c r="D99" s="9" t="s">
        <v>368</v>
      </c>
      <c r="E99" s="52"/>
      <c r="F99" s="9"/>
      <c r="G99" s="9" t="s">
        <v>371</v>
      </c>
      <c r="H99" s="9"/>
      <c r="I99" s="9"/>
      <c r="J99" s="52"/>
      <c r="K99" s="60"/>
      <c r="L99" s="60"/>
      <c r="M99" s="52"/>
    </row>
    <row r="100" spans="1:13" ht="120.75" thickBot="1" x14ac:dyDescent="0.3">
      <c r="A100" s="13" t="s">
        <v>362</v>
      </c>
      <c r="B100" s="14" t="s">
        <v>372</v>
      </c>
      <c r="C100" s="14" t="s">
        <v>373</v>
      </c>
      <c r="D100" s="14" t="s">
        <v>374</v>
      </c>
      <c r="E100" s="14" t="s">
        <v>375</v>
      </c>
      <c r="F100" s="38">
        <f>(17/17)*100</f>
        <v>100</v>
      </c>
      <c r="G100" s="14" t="s">
        <v>376</v>
      </c>
      <c r="H100" s="14" t="s">
        <v>548</v>
      </c>
      <c r="I100" s="14" t="s">
        <v>550</v>
      </c>
      <c r="J100" s="14" t="s">
        <v>377</v>
      </c>
      <c r="K100" s="6">
        <v>45292</v>
      </c>
      <c r="L100" s="6">
        <v>46022</v>
      </c>
      <c r="M100" s="14" t="s">
        <v>96</v>
      </c>
    </row>
    <row r="101" spans="1:13" ht="105.75" thickBot="1" x14ac:dyDescent="0.3">
      <c r="A101" s="8" t="s">
        <v>362</v>
      </c>
      <c r="B101" s="51" t="s">
        <v>378</v>
      </c>
      <c r="C101" s="9" t="s">
        <v>379</v>
      </c>
      <c r="D101" s="9" t="s">
        <v>380</v>
      </c>
      <c r="E101" s="9" t="s">
        <v>381</v>
      </c>
      <c r="F101" s="40">
        <f>(30/38)*100</f>
        <v>78.94736842105263</v>
      </c>
      <c r="G101" s="39" t="s">
        <v>382</v>
      </c>
      <c r="H101" s="9" t="s">
        <v>531</v>
      </c>
      <c r="I101" s="9" t="s">
        <v>549</v>
      </c>
      <c r="J101" s="9" t="s">
        <v>377</v>
      </c>
      <c r="K101" s="10">
        <v>45292</v>
      </c>
      <c r="L101" s="10">
        <v>46752</v>
      </c>
      <c r="M101" s="9" t="s">
        <v>96</v>
      </c>
    </row>
    <row r="102" spans="1:13" ht="90.75" hidden="1" thickBot="1" x14ac:dyDescent="0.3">
      <c r="A102" s="13" t="s">
        <v>362</v>
      </c>
      <c r="B102" s="57"/>
      <c r="C102" s="14" t="s">
        <v>383</v>
      </c>
      <c r="D102" s="14" t="s">
        <v>384</v>
      </c>
      <c r="E102" s="14" t="s">
        <v>385</v>
      </c>
      <c r="F102" s="14"/>
      <c r="G102" s="14" t="s">
        <v>386</v>
      </c>
      <c r="H102" s="14"/>
      <c r="I102" s="14"/>
      <c r="J102" s="14" t="s">
        <v>377</v>
      </c>
      <c r="K102" s="6">
        <v>45658</v>
      </c>
      <c r="L102" s="6">
        <v>46752</v>
      </c>
      <c r="M102" s="14" t="s">
        <v>96</v>
      </c>
    </row>
    <row r="103" spans="1:13" ht="90.75" hidden="1" thickBot="1" x14ac:dyDescent="0.3">
      <c r="A103" s="8" t="s">
        <v>362</v>
      </c>
      <c r="B103" s="52"/>
      <c r="C103" s="9" t="s">
        <v>387</v>
      </c>
      <c r="D103" s="9" t="s">
        <v>388</v>
      </c>
      <c r="E103" s="9" t="s">
        <v>135</v>
      </c>
      <c r="F103" s="9"/>
      <c r="G103" s="9" t="s">
        <v>389</v>
      </c>
      <c r="H103" s="9"/>
      <c r="I103" s="9"/>
      <c r="J103" s="9" t="s">
        <v>377</v>
      </c>
      <c r="K103" s="10">
        <v>45658</v>
      </c>
      <c r="L103" s="10">
        <v>46752</v>
      </c>
      <c r="M103" s="9" t="s">
        <v>96</v>
      </c>
    </row>
    <row r="104" spans="1:13" ht="150.75" thickBot="1" x14ac:dyDescent="0.3">
      <c r="A104" s="37" t="s">
        <v>362</v>
      </c>
      <c r="B104" s="31" t="s">
        <v>390</v>
      </c>
      <c r="C104" s="31" t="s">
        <v>391</v>
      </c>
      <c r="D104" s="31" t="s">
        <v>392</v>
      </c>
      <c r="E104" s="31" t="s">
        <v>393</v>
      </c>
      <c r="F104" s="32">
        <f>(3/3)</f>
        <v>1</v>
      </c>
      <c r="G104" s="31" t="s">
        <v>394</v>
      </c>
      <c r="H104" s="31" t="s">
        <v>531</v>
      </c>
      <c r="I104" s="31" t="s">
        <v>535</v>
      </c>
      <c r="J104" s="31" t="s">
        <v>150</v>
      </c>
      <c r="K104" s="33">
        <v>45292</v>
      </c>
      <c r="L104" s="33">
        <v>46752</v>
      </c>
      <c r="M104" s="31" t="s">
        <v>107</v>
      </c>
    </row>
    <row r="105" spans="1:13" ht="60.75" hidden="1" thickBot="1" x14ac:dyDescent="0.3">
      <c r="A105" s="8" t="s">
        <v>362</v>
      </c>
      <c r="B105" s="9" t="s">
        <v>395</v>
      </c>
      <c r="C105" s="9" t="s">
        <v>396</v>
      </c>
      <c r="D105" s="9" t="s">
        <v>172</v>
      </c>
      <c r="E105" s="9" t="s">
        <v>173</v>
      </c>
      <c r="F105" s="9"/>
      <c r="G105" s="9" t="s">
        <v>397</v>
      </c>
      <c r="H105" s="9"/>
      <c r="I105" s="9"/>
      <c r="J105" s="9" t="s">
        <v>377</v>
      </c>
      <c r="K105" s="10">
        <v>45658</v>
      </c>
      <c r="L105" s="10">
        <v>46752</v>
      </c>
      <c r="M105" s="9" t="s">
        <v>50</v>
      </c>
    </row>
    <row r="106" spans="1:13" ht="105.75" thickBot="1" x14ac:dyDescent="0.3">
      <c r="A106" s="13" t="s">
        <v>362</v>
      </c>
      <c r="B106" s="47" t="s">
        <v>398</v>
      </c>
      <c r="C106" s="14" t="s">
        <v>399</v>
      </c>
      <c r="D106" s="14" t="s">
        <v>400</v>
      </c>
      <c r="E106" s="14" t="s">
        <v>401</v>
      </c>
      <c r="F106" s="29">
        <f>(19/21)</f>
        <v>0.90476190476190477</v>
      </c>
      <c r="G106" s="14" t="s">
        <v>402</v>
      </c>
      <c r="H106" s="14" t="s">
        <v>531</v>
      </c>
      <c r="I106" s="14" t="s">
        <v>542</v>
      </c>
      <c r="J106" s="14" t="s">
        <v>150</v>
      </c>
      <c r="K106" s="6">
        <v>45292</v>
      </c>
      <c r="L106" s="6">
        <v>46752</v>
      </c>
      <c r="M106" s="14" t="s">
        <v>218</v>
      </c>
    </row>
    <row r="107" spans="1:13" ht="105.75" thickBot="1" x14ac:dyDescent="0.3">
      <c r="A107" s="8" t="s">
        <v>362</v>
      </c>
      <c r="B107" s="55"/>
      <c r="C107" s="9" t="s">
        <v>403</v>
      </c>
      <c r="D107" s="9" t="s">
        <v>404</v>
      </c>
      <c r="E107" s="9" t="s">
        <v>405</v>
      </c>
      <c r="F107" s="21">
        <v>0</v>
      </c>
      <c r="G107" s="9" t="s">
        <v>406</v>
      </c>
      <c r="H107" s="9" t="s">
        <v>539</v>
      </c>
      <c r="I107" s="9" t="s">
        <v>543</v>
      </c>
      <c r="J107" s="9" t="s">
        <v>150</v>
      </c>
      <c r="K107" s="10">
        <v>45292</v>
      </c>
      <c r="L107" s="10">
        <v>46752</v>
      </c>
      <c r="M107" s="9" t="s">
        <v>50</v>
      </c>
    </row>
    <row r="108" spans="1:13" ht="105.75" thickBot="1" x14ac:dyDescent="0.3">
      <c r="A108" s="13" t="s">
        <v>362</v>
      </c>
      <c r="B108" s="48"/>
      <c r="C108" s="14" t="s">
        <v>407</v>
      </c>
      <c r="D108" s="14" t="s">
        <v>408</v>
      </c>
      <c r="E108" s="14" t="s">
        <v>409</v>
      </c>
      <c r="F108" s="29">
        <f>(30/38)</f>
        <v>0.78947368421052633</v>
      </c>
      <c r="G108" s="14" t="s">
        <v>410</v>
      </c>
      <c r="H108" s="14" t="s">
        <v>531</v>
      </c>
      <c r="I108" s="14" t="s">
        <v>544</v>
      </c>
      <c r="J108" s="14" t="s">
        <v>411</v>
      </c>
      <c r="K108" s="6">
        <v>45566</v>
      </c>
      <c r="L108" s="6">
        <v>46752</v>
      </c>
      <c r="M108" s="14" t="s">
        <v>50</v>
      </c>
    </row>
    <row r="109" spans="1:13" ht="105.75" thickBot="1" x14ac:dyDescent="0.3">
      <c r="A109" s="8" t="s">
        <v>362</v>
      </c>
      <c r="B109" s="9" t="s">
        <v>412</v>
      </c>
      <c r="C109" s="9" t="s">
        <v>413</v>
      </c>
      <c r="D109" s="9" t="s">
        <v>414</v>
      </c>
      <c r="E109" s="9" t="s">
        <v>286</v>
      </c>
      <c r="F109" s="30">
        <f>(4/4)</f>
        <v>1</v>
      </c>
      <c r="G109" s="9" t="s">
        <v>415</v>
      </c>
      <c r="H109" s="9" t="s">
        <v>531</v>
      </c>
      <c r="I109" s="9" t="s">
        <v>545</v>
      </c>
      <c r="J109" s="9" t="s">
        <v>150</v>
      </c>
      <c r="K109" s="10">
        <v>45566</v>
      </c>
      <c r="L109" s="10">
        <v>46752</v>
      </c>
      <c r="M109" s="9" t="s">
        <v>50</v>
      </c>
    </row>
    <row r="110" spans="1:13" ht="60.75" hidden="1" thickBot="1" x14ac:dyDescent="0.3">
      <c r="A110" s="13" t="s">
        <v>416</v>
      </c>
      <c r="B110" s="47" t="s">
        <v>417</v>
      </c>
      <c r="C110" s="14" t="s">
        <v>418</v>
      </c>
      <c r="D110" s="14" t="s">
        <v>419</v>
      </c>
      <c r="E110" s="14" t="s">
        <v>420</v>
      </c>
      <c r="F110" s="14"/>
      <c r="G110" s="14" t="s">
        <v>421</v>
      </c>
      <c r="H110" s="14"/>
      <c r="I110" s="14"/>
      <c r="J110" s="14" t="s">
        <v>422</v>
      </c>
      <c r="K110" s="6">
        <v>45658</v>
      </c>
      <c r="L110" s="6">
        <v>46022</v>
      </c>
      <c r="M110" s="14" t="s">
        <v>50</v>
      </c>
    </row>
    <row r="111" spans="1:13" ht="105.75" hidden="1" thickBot="1" x14ac:dyDescent="0.3">
      <c r="A111" s="8" t="s">
        <v>416</v>
      </c>
      <c r="B111" s="55"/>
      <c r="C111" s="9" t="s">
        <v>423</v>
      </c>
      <c r="D111" s="9" t="s">
        <v>155</v>
      </c>
      <c r="E111" s="9" t="s">
        <v>156</v>
      </c>
      <c r="F111" s="30">
        <f>(12/16)</f>
        <v>0.75</v>
      </c>
      <c r="G111" s="9" t="s">
        <v>157</v>
      </c>
      <c r="H111" s="9" t="s">
        <v>531</v>
      </c>
      <c r="I111" s="9" t="s">
        <v>546</v>
      </c>
      <c r="J111" s="9" t="s">
        <v>150</v>
      </c>
      <c r="K111" s="10">
        <v>45292</v>
      </c>
      <c r="L111" s="10">
        <v>46752</v>
      </c>
      <c r="M111" s="9" t="s">
        <v>107</v>
      </c>
    </row>
    <row r="112" spans="1:13" ht="75.75" hidden="1" thickBot="1" x14ac:dyDescent="0.3">
      <c r="A112" s="13" t="s">
        <v>416</v>
      </c>
      <c r="B112" s="48"/>
      <c r="C112" s="14" t="s">
        <v>424</v>
      </c>
      <c r="D112" s="14" t="s">
        <v>159</v>
      </c>
      <c r="E112" s="14" t="s">
        <v>160</v>
      </c>
      <c r="F112" s="14"/>
      <c r="G112" s="14" t="s">
        <v>425</v>
      </c>
      <c r="H112" s="14"/>
      <c r="I112" s="14"/>
      <c r="J112" s="14" t="s">
        <v>422</v>
      </c>
      <c r="K112" s="6">
        <v>45658</v>
      </c>
      <c r="L112" s="6">
        <v>46752</v>
      </c>
      <c r="M112" s="14" t="s">
        <v>96</v>
      </c>
    </row>
    <row r="113" spans="1:13" ht="75.75" hidden="1" thickBot="1" x14ac:dyDescent="0.3">
      <c r="A113" s="8" t="s">
        <v>416</v>
      </c>
      <c r="B113" s="51" t="s">
        <v>426</v>
      </c>
      <c r="C113" s="9" t="s">
        <v>427</v>
      </c>
      <c r="D113" s="9" t="s">
        <v>428</v>
      </c>
      <c r="E113" s="9" t="s">
        <v>429</v>
      </c>
      <c r="F113" s="9"/>
      <c r="G113" s="9" t="s">
        <v>430</v>
      </c>
      <c r="H113" s="9"/>
      <c r="I113" s="9"/>
      <c r="J113" s="9" t="s">
        <v>422</v>
      </c>
      <c r="K113" s="10">
        <v>45658</v>
      </c>
      <c r="L113" s="10">
        <v>46022</v>
      </c>
      <c r="M113" s="9" t="s">
        <v>17</v>
      </c>
    </row>
    <row r="114" spans="1:13" ht="135.75" hidden="1" thickBot="1" x14ac:dyDescent="0.3">
      <c r="A114" s="13" t="s">
        <v>416</v>
      </c>
      <c r="B114" s="57"/>
      <c r="C114" s="41" t="s">
        <v>431</v>
      </c>
      <c r="D114" s="41" t="s">
        <v>432</v>
      </c>
      <c r="E114" s="41" t="s">
        <v>57</v>
      </c>
      <c r="F114" s="42"/>
      <c r="G114" s="41" t="s">
        <v>433</v>
      </c>
      <c r="H114" s="41"/>
      <c r="I114" s="41"/>
      <c r="J114" s="41" t="s">
        <v>422</v>
      </c>
      <c r="K114" s="43">
        <v>45292</v>
      </c>
      <c r="L114" s="43">
        <v>46752</v>
      </c>
      <c r="M114" s="41" t="s">
        <v>50</v>
      </c>
    </row>
    <row r="115" spans="1:13" ht="285.75" hidden="1" thickBot="1" x14ac:dyDescent="0.3">
      <c r="A115" s="8" t="s">
        <v>416</v>
      </c>
      <c r="B115" s="57"/>
      <c r="C115" s="44" t="s">
        <v>434</v>
      </c>
      <c r="D115" s="44" t="s">
        <v>435</v>
      </c>
      <c r="E115" s="44" t="s">
        <v>57</v>
      </c>
      <c r="F115" s="45"/>
      <c r="G115" s="44" t="s">
        <v>436</v>
      </c>
      <c r="H115" s="44"/>
      <c r="I115" s="44"/>
      <c r="J115" s="44" t="s">
        <v>422</v>
      </c>
      <c r="K115" s="46">
        <v>45292</v>
      </c>
      <c r="L115" s="46">
        <v>46752</v>
      </c>
      <c r="M115" s="44" t="s">
        <v>50</v>
      </c>
    </row>
    <row r="116" spans="1:13" ht="60.75" hidden="1" thickBot="1" x14ac:dyDescent="0.3">
      <c r="A116" s="13" t="s">
        <v>416</v>
      </c>
      <c r="B116" s="52"/>
      <c r="C116" s="14" t="s">
        <v>437</v>
      </c>
      <c r="D116" s="14" t="s">
        <v>350</v>
      </c>
      <c r="E116" s="14" t="s">
        <v>351</v>
      </c>
      <c r="F116" s="14"/>
      <c r="G116" s="14" t="s">
        <v>352</v>
      </c>
      <c r="H116" s="14"/>
      <c r="I116" s="14"/>
      <c r="J116" s="14" t="s">
        <v>422</v>
      </c>
      <c r="K116" s="6">
        <v>45658</v>
      </c>
      <c r="L116" s="6">
        <v>46752</v>
      </c>
      <c r="M116" s="14" t="s">
        <v>50</v>
      </c>
    </row>
    <row r="117" spans="1:13" ht="60.75" hidden="1" thickBot="1" x14ac:dyDescent="0.3">
      <c r="A117" s="8" t="s">
        <v>416</v>
      </c>
      <c r="B117" s="51" t="s">
        <v>438</v>
      </c>
      <c r="C117" s="9" t="s">
        <v>439</v>
      </c>
      <c r="D117" s="9" t="s">
        <v>440</v>
      </c>
      <c r="E117" s="9" t="s">
        <v>441</v>
      </c>
      <c r="F117" s="9"/>
      <c r="G117" s="9" t="s">
        <v>442</v>
      </c>
      <c r="H117" s="9"/>
      <c r="I117" s="9"/>
      <c r="J117" s="9" t="s">
        <v>422</v>
      </c>
      <c r="K117" s="10">
        <v>45717</v>
      </c>
      <c r="L117" s="9" t="s">
        <v>443</v>
      </c>
      <c r="M117" s="9" t="s">
        <v>50</v>
      </c>
    </row>
    <row r="118" spans="1:13" ht="60.75" hidden="1" thickBot="1" x14ac:dyDescent="0.3">
      <c r="A118" s="13" t="s">
        <v>416</v>
      </c>
      <c r="B118" s="52"/>
      <c r="C118" s="14" t="s">
        <v>444</v>
      </c>
      <c r="D118" s="14" t="s">
        <v>445</v>
      </c>
      <c r="E118" s="14" t="s">
        <v>446</v>
      </c>
      <c r="F118" s="14"/>
      <c r="G118" s="14" t="s">
        <v>447</v>
      </c>
      <c r="H118" s="14"/>
      <c r="I118" s="14"/>
      <c r="J118" s="14" t="s">
        <v>422</v>
      </c>
      <c r="K118" s="6">
        <v>45689</v>
      </c>
      <c r="L118" s="6">
        <v>45747</v>
      </c>
      <c r="M118" s="14" t="s">
        <v>50</v>
      </c>
    </row>
    <row r="119" spans="1:13" hidden="1" x14ac:dyDescent="0.25">
      <c r="A119" s="51" t="s">
        <v>416</v>
      </c>
      <c r="B119" s="51" t="s">
        <v>448</v>
      </c>
      <c r="C119" s="51" t="s">
        <v>449</v>
      </c>
      <c r="D119" s="51" t="s">
        <v>215</v>
      </c>
      <c r="E119" s="51" t="s">
        <v>450</v>
      </c>
      <c r="F119" s="19"/>
      <c r="G119" s="51" t="s">
        <v>451</v>
      </c>
      <c r="H119" s="19"/>
      <c r="I119" s="19"/>
      <c r="J119" s="61" t="s">
        <v>150</v>
      </c>
      <c r="K119" s="59">
        <v>45658</v>
      </c>
      <c r="L119" s="59">
        <v>46752</v>
      </c>
      <c r="M119" s="51" t="s">
        <v>50</v>
      </c>
    </row>
    <row r="120" spans="1:13" ht="15.75" hidden="1" thickBot="1" x14ac:dyDescent="0.3">
      <c r="A120" s="52"/>
      <c r="B120" s="52"/>
      <c r="C120" s="52"/>
      <c r="D120" s="52"/>
      <c r="E120" s="52"/>
      <c r="F120" s="8"/>
      <c r="G120" s="52"/>
      <c r="H120" s="8"/>
      <c r="I120" s="8"/>
      <c r="J120" s="62"/>
      <c r="K120" s="60"/>
      <c r="L120" s="60"/>
      <c r="M120" s="52"/>
    </row>
    <row r="121" spans="1:13" ht="195.75" hidden="1" thickBot="1" x14ac:dyDescent="0.3">
      <c r="A121" s="13" t="s">
        <v>452</v>
      </c>
      <c r="B121" s="47" t="s">
        <v>453</v>
      </c>
      <c r="C121" s="14" t="s">
        <v>454</v>
      </c>
      <c r="D121" s="14" t="s">
        <v>455</v>
      </c>
      <c r="E121" s="14" t="s">
        <v>57</v>
      </c>
      <c r="F121" s="22"/>
      <c r="G121" s="14" t="s">
        <v>456</v>
      </c>
      <c r="H121" s="14"/>
      <c r="I121" s="14"/>
      <c r="J121" s="14" t="s">
        <v>281</v>
      </c>
      <c r="K121" s="6">
        <v>45292</v>
      </c>
      <c r="L121" s="6">
        <v>46752</v>
      </c>
      <c r="M121" s="14" t="s">
        <v>50</v>
      </c>
    </row>
    <row r="122" spans="1:13" ht="60.75" hidden="1" thickBot="1" x14ac:dyDescent="0.3">
      <c r="A122" s="8" t="s">
        <v>452</v>
      </c>
      <c r="B122" s="55"/>
      <c r="C122" s="9" t="s">
        <v>457</v>
      </c>
      <c r="D122" s="9" t="s">
        <v>350</v>
      </c>
      <c r="E122" s="9" t="s">
        <v>458</v>
      </c>
      <c r="F122" s="9"/>
      <c r="G122" s="9" t="s">
        <v>352</v>
      </c>
      <c r="H122" s="9"/>
      <c r="I122" s="9"/>
      <c r="J122" s="9" t="s">
        <v>281</v>
      </c>
      <c r="K122" s="10">
        <v>45658</v>
      </c>
      <c r="L122" s="10">
        <v>46752</v>
      </c>
      <c r="M122" s="9" t="s">
        <v>50</v>
      </c>
    </row>
    <row r="123" spans="1:13" hidden="1" x14ac:dyDescent="0.25">
      <c r="A123" s="47" t="s">
        <v>452</v>
      </c>
      <c r="B123" s="55"/>
      <c r="C123" s="47" t="s">
        <v>459</v>
      </c>
      <c r="D123" s="47" t="s">
        <v>215</v>
      </c>
      <c r="E123" s="47" t="s">
        <v>450</v>
      </c>
      <c r="F123" s="18"/>
      <c r="G123" s="47" t="s">
        <v>460</v>
      </c>
      <c r="H123" s="18"/>
      <c r="I123" s="18"/>
      <c r="J123" s="58" t="s">
        <v>150</v>
      </c>
      <c r="K123" s="49">
        <v>45658</v>
      </c>
      <c r="L123" s="49">
        <v>46752</v>
      </c>
      <c r="M123" s="47" t="s">
        <v>50</v>
      </c>
    </row>
    <row r="124" spans="1:13" ht="15.75" hidden="1" thickBot="1" x14ac:dyDescent="0.3">
      <c r="A124" s="48"/>
      <c r="B124" s="48"/>
      <c r="C124" s="48"/>
      <c r="D124" s="48"/>
      <c r="E124" s="48"/>
      <c r="F124" s="13"/>
      <c r="G124" s="48"/>
      <c r="H124" s="13"/>
      <c r="I124" s="13"/>
      <c r="J124" s="54"/>
      <c r="K124" s="50"/>
      <c r="L124" s="50"/>
      <c r="M124" s="48"/>
    </row>
    <row r="125" spans="1:13" ht="75.75" hidden="1" thickBot="1" x14ac:dyDescent="0.3">
      <c r="A125" s="8" t="s">
        <v>452</v>
      </c>
      <c r="B125" s="51" t="s">
        <v>461</v>
      </c>
      <c r="C125" s="9" t="s">
        <v>462</v>
      </c>
      <c r="D125" s="9" t="s">
        <v>463</v>
      </c>
      <c r="E125" s="9" t="s">
        <v>251</v>
      </c>
      <c r="F125" s="21"/>
      <c r="G125" s="9" t="s">
        <v>464</v>
      </c>
      <c r="H125" s="9"/>
      <c r="I125" s="9"/>
      <c r="J125" s="9" t="s">
        <v>281</v>
      </c>
      <c r="K125" s="10">
        <v>45597</v>
      </c>
      <c r="L125" s="10">
        <v>46752</v>
      </c>
      <c r="M125" s="9" t="s">
        <v>50</v>
      </c>
    </row>
    <row r="126" spans="1:13" ht="120.75" hidden="1" thickBot="1" x14ac:dyDescent="0.3">
      <c r="A126" s="17"/>
      <c r="B126" s="52"/>
      <c r="C126" s="14" t="s">
        <v>465</v>
      </c>
      <c r="D126" s="14" t="s">
        <v>254</v>
      </c>
      <c r="E126" s="14" t="s">
        <v>255</v>
      </c>
      <c r="F126" s="22"/>
      <c r="G126" s="14" t="s">
        <v>256</v>
      </c>
      <c r="H126" s="14"/>
      <c r="I126" s="14"/>
      <c r="J126" s="14" t="s">
        <v>281</v>
      </c>
      <c r="K126" s="6">
        <v>45597</v>
      </c>
      <c r="L126" s="6">
        <v>46752</v>
      </c>
      <c r="M126" s="14" t="s">
        <v>50</v>
      </c>
    </row>
    <row r="127" spans="1:13" ht="90.75" hidden="1" thickBot="1" x14ac:dyDescent="0.3">
      <c r="A127" s="8" t="s">
        <v>452</v>
      </c>
      <c r="B127" s="9" t="s">
        <v>466</v>
      </c>
      <c r="C127" s="9" t="s">
        <v>467</v>
      </c>
      <c r="D127" s="9" t="s">
        <v>468</v>
      </c>
      <c r="E127" s="9" t="s">
        <v>469</v>
      </c>
      <c r="F127" s="21"/>
      <c r="G127" s="9" t="s">
        <v>470</v>
      </c>
      <c r="H127" s="9"/>
      <c r="I127" s="9"/>
      <c r="J127" s="9" t="s">
        <v>281</v>
      </c>
      <c r="K127" s="10">
        <v>45566</v>
      </c>
      <c r="L127" s="10">
        <v>46022</v>
      </c>
      <c r="M127" s="9" t="s">
        <v>17</v>
      </c>
    </row>
    <row r="128" spans="1:13" ht="60.75" hidden="1" thickBot="1" x14ac:dyDescent="0.3">
      <c r="A128" s="13" t="s">
        <v>471</v>
      </c>
      <c r="B128" s="47" t="s">
        <v>472</v>
      </c>
      <c r="C128" s="14" t="s">
        <v>473</v>
      </c>
      <c r="D128" s="14" t="s">
        <v>474</v>
      </c>
      <c r="E128" s="14" t="s">
        <v>475</v>
      </c>
      <c r="F128" s="14"/>
      <c r="G128" s="14" t="s">
        <v>476</v>
      </c>
      <c r="H128" s="14"/>
      <c r="I128" s="14"/>
      <c r="J128" s="14" t="s">
        <v>477</v>
      </c>
      <c r="K128" s="6">
        <v>45658</v>
      </c>
      <c r="L128" s="6">
        <v>46752</v>
      </c>
      <c r="M128" s="14" t="s">
        <v>17</v>
      </c>
    </row>
    <row r="129" spans="1:13" ht="105.75" hidden="1" thickBot="1" x14ac:dyDescent="0.3">
      <c r="A129" s="8" t="s">
        <v>471</v>
      </c>
      <c r="B129" s="55"/>
      <c r="C129" s="9" t="s">
        <v>478</v>
      </c>
      <c r="D129" s="9" t="s">
        <v>479</v>
      </c>
      <c r="E129" s="9" t="s">
        <v>480</v>
      </c>
      <c r="F129" s="9"/>
      <c r="G129" s="9" t="s">
        <v>481</v>
      </c>
      <c r="H129" s="9"/>
      <c r="I129" s="9"/>
      <c r="J129" s="9" t="s">
        <v>482</v>
      </c>
      <c r="K129" s="10">
        <v>45658</v>
      </c>
      <c r="L129" s="10">
        <v>46387</v>
      </c>
      <c r="M129" s="9" t="s">
        <v>17</v>
      </c>
    </row>
    <row r="130" spans="1:13" ht="90.75" hidden="1" thickBot="1" x14ac:dyDescent="0.3">
      <c r="A130" s="13" t="s">
        <v>471</v>
      </c>
      <c r="B130" s="55"/>
      <c r="C130" s="14" t="s">
        <v>483</v>
      </c>
      <c r="D130" s="14" t="s">
        <v>484</v>
      </c>
      <c r="E130" s="14" t="s">
        <v>485</v>
      </c>
      <c r="F130" s="14"/>
      <c r="G130" s="14" t="s">
        <v>486</v>
      </c>
      <c r="H130" s="14"/>
      <c r="I130" s="14"/>
      <c r="J130" s="14" t="s">
        <v>150</v>
      </c>
      <c r="K130" s="6">
        <v>45658</v>
      </c>
      <c r="L130" s="6">
        <v>46752</v>
      </c>
      <c r="M130" s="14" t="s">
        <v>50</v>
      </c>
    </row>
    <row r="131" spans="1:13" ht="120.75" hidden="1" thickBot="1" x14ac:dyDescent="0.3">
      <c r="A131" s="8" t="s">
        <v>471</v>
      </c>
      <c r="B131" s="48"/>
      <c r="C131" s="9" t="s">
        <v>487</v>
      </c>
      <c r="D131" s="9" t="s">
        <v>488</v>
      </c>
      <c r="E131" s="9" t="s">
        <v>489</v>
      </c>
      <c r="F131" s="30">
        <v>0</v>
      </c>
      <c r="G131" s="9" t="s">
        <v>490</v>
      </c>
      <c r="H131" s="9" t="s">
        <v>539</v>
      </c>
      <c r="I131" s="9" t="s">
        <v>551</v>
      </c>
      <c r="J131" s="9" t="s">
        <v>491</v>
      </c>
      <c r="K131" s="10">
        <v>45566</v>
      </c>
      <c r="L131" s="10">
        <v>46022</v>
      </c>
      <c r="M131" s="9" t="s">
        <v>50</v>
      </c>
    </row>
    <row r="132" spans="1:13" ht="120.75" hidden="1" thickBot="1" x14ac:dyDescent="0.3">
      <c r="A132" s="13" t="s">
        <v>471</v>
      </c>
      <c r="B132" s="47" t="s">
        <v>492</v>
      </c>
      <c r="C132" s="14" t="s">
        <v>493</v>
      </c>
      <c r="D132" s="14" t="s">
        <v>494</v>
      </c>
      <c r="E132" s="14" t="s">
        <v>495</v>
      </c>
      <c r="F132" s="14"/>
      <c r="G132" s="14" t="s">
        <v>496</v>
      </c>
      <c r="H132" s="14"/>
      <c r="I132" s="14"/>
      <c r="J132" s="14" t="s">
        <v>497</v>
      </c>
      <c r="K132" s="6">
        <v>45658</v>
      </c>
      <c r="L132" s="6">
        <v>46022</v>
      </c>
      <c r="M132" s="14" t="s">
        <v>50</v>
      </c>
    </row>
    <row r="133" spans="1:13" ht="150.75" hidden="1" thickBot="1" x14ac:dyDescent="0.3">
      <c r="A133" s="8" t="s">
        <v>471</v>
      </c>
      <c r="B133" s="55"/>
      <c r="C133" s="9" t="s">
        <v>498</v>
      </c>
      <c r="D133" s="9" t="s">
        <v>499</v>
      </c>
      <c r="E133" s="9" t="s">
        <v>57</v>
      </c>
      <c r="F133" s="30">
        <v>0</v>
      </c>
      <c r="G133" s="9" t="s">
        <v>500</v>
      </c>
      <c r="H133" s="9" t="s">
        <v>539</v>
      </c>
      <c r="I133" s="9" t="s">
        <v>552</v>
      </c>
      <c r="J133" s="9" t="s">
        <v>501</v>
      </c>
      <c r="K133" s="10">
        <v>45292</v>
      </c>
      <c r="L133" s="10">
        <v>46752</v>
      </c>
      <c r="M133" s="9" t="s">
        <v>50</v>
      </c>
    </row>
    <row r="134" spans="1:13" ht="105.75" hidden="1" thickBot="1" x14ac:dyDescent="0.3">
      <c r="A134" s="13" t="s">
        <v>471</v>
      </c>
      <c r="B134" s="48"/>
      <c r="C134" s="14" t="s">
        <v>502</v>
      </c>
      <c r="D134" s="14" t="s">
        <v>503</v>
      </c>
      <c r="E134" s="14" t="s">
        <v>57</v>
      </c>
      <c r="F134" s="29">
        <f>(24/26)</f>
        <v>0.92307692307692313</v>
      </c>
      <c r="G134" s="14" t="s">
        <v>504</v>
      </c>
      <c r="H134" s="14" t="s">
        <v>531</v>
      </c>
      <c r="I134" s="14" t="s">
        <v>547</v>
      </c>
      <c r="J134" s="14" t="s">
        <v>150</v>
      </c>
      <c r="K134" s="6">
        <v>45292</v>
      </c>
      <c r="L134" s="6">
        <v>46752</v>
      </c>
      <c r="M134" s="14" t="s">
        <v>50</v>
      </c>
    </row>
    <row r="135" spans="1:13" ht="105.75" hidden="1" thickBot="1" x14ac:dyDescent="0.3">
      <c r="A135" s="8" t="s">
        <v>505</v>
      </c>
      <c r="B135" s="51" t="s">
        <v>60</v>
      </c>
      <c r="C135" s="9" t="s">
        <v>506</v>
      </c>
      <c r="D135" s="9" t="s">
        <v>507</v>
      </c>
      <c r="E135" s="9" t="s">
        <v>57</v>
      </c>
      <c r="F135" s="21"/>
      <c r="G135" s="9" t="s">
        <v>508</v>
      </c>
      <c r="H135" s="9"/>
      <c r="I135" s="9"/>
      <c r="J135" s="9" t="s">
        <v>509</v>
      </c>
      <c r="K135" s="10">
        <v>45292</v>
      </c>
      <c r="L135" s="10">
        <v>46752</v>
      </c>
      <c r="M135" s="9" t="s">
        <v>50</v>
      </c>
    </row>
    <row r="136" spans="1:13" ht="45.75" hidden="1" thickBot="1" x14ac:dyDescent="0.3">
      <c r="A136" s="13" t="s">
        <v>505</v>
      </c>
      <c r="B136" s="57"/>
      <c r="C136" s="14" t="s">
        <v>510</v>
      </c>
      <c r="D136" s="14" t="s">
        <v>511</v>
      </c>
      <c r="E136" s="14" t="s">
        <v>512</v>
      </c>
      <c r="F136" s="22"/>
      <c r="G136" s="14" t="s">
        <v>513</v>
      </c>
      <c r="H136" s="14"/>
      <c r="I136" s="14"/>
      <c r="J136" s="14" t="s">
        <v>509</v>
      </c>
      <c r="K136" s="6">
        <v>45292</v>
      </c>
      <c r="L136" s="6">
        <v>46752</v>
      </c>
      <c r="M136" s="14" t="s">
        <v>50</v>
      </c>
    </row>
    <row r="137" spans="1:13" ht="60.75" hidden="1" thickBot="1" x14ac:dyDescent="0.3">
      <c r="A137" s="8" t="s">
        <v>505</v>
      </c>
      <c r="B137" s="52"/>
      <c r="C137" s="9" t="s">
        <v>514</v>
      </c>
      <c r="D137" s="9" t="s">
        <v>515</v>
      </c>
      <c r="E137" s="9" t="s">
        <v>516</v>
      </c>
      <c r="F137" s="21"/>
      <c r="G137" s="9" t="s">
        <v>517</v>
      </c>
      <c r="H137" s="9"/>
      <c r="I137" s="9"/>
      <c r="J137" s="9" t="s">
        <v>509</v>
      </c>
      <c r="K137" s="10">
        <v>45292</v>
      </c>
      <c r="L137" s="10">
        <v>46752</v>
      </c>
      <c r="M137" s="9" t="s">
        <v>50</v>
      </c>
    </row>
    <row r="138" spans="1:13" ht="90.75" hidden="1" thickBot="1" x14ac:dyDescent="0.3">
      <c r="A138" s="13" t="s">
        <v>505</v>
      </c>
      <c r="B138" s="47" t="s">
        <v>518</v>
      </c>
      <c r="C138" s="14" t="s">
        <v>519</v>
      </c>
      <c r="D138" s="14" t="s">
        <v>520</v>
      </c>
      <c r="E138" s="14" t="s">
        <v>521</v>
      </c>
      <c r="F138" s="14"/>
      <c r="G138" s="14" t="s">
        <v>522</v>
      </c>
      <c r="H138" s="14"/>
      <c r="I138" s="14"/>
      <c r="J138" s="14" t="s">
        <v>509</v>
      </c>
      <c r="K138" s="6">
        <v>45658</v>
      </c>
      <c r="L138" s="6">
        <v>46752</v>
      </c>
      <c r="M138" s="14" t="s">
        <v>50</v>
      </c>
    </row>
    <row r="139" spans="1:13" ht="75.75" hidden="1" thickBot="1" x14ac:dyDescent="0.3">
      <c r="A139" s="8" t="s">
        <v>505</v>
      </c>
      <c r="B139" s="48"/>
      <c r="C139" s="9" t="s">
        <v>523</v>
      </c>
      <c r="D139" s="9" t="s">
        <v>524</v>
      </c>
      <c r="E139" s="9" t="s">
        <v>525</v>
      </c>
      <c r="F139" s="21"/>
      <c r="G139" s="9" t="s">
        <v>526</v>
      </c>
      <c r="H139" s="9"/>
      <c r="I139" s="9"/>
      <c r="J139" s="9" t="s">
        <v>509</v>
      </c>
      <c r="K139" s="10">
        <v>45292</v>
      </c>
      <c r="L139" s="10">
        <v>46752</v>
      </c>
      <c r="M139" s="9" t="s">
        <v>50</v>
      </c>
    </row>
  </sheetData>
  <autoFilter ref="A1:M139" xr:uid="{724EAB6F-6AE6-4B80-BAD7-36F0D52BC5FF}">
    <filterColumn colId="0">
      <filters>
        <filter val="Gestión del Talento Humano"/>
      </filters>
    </filterColumn>
    <filterColumn colId="10">
      <filters>
        <dateGroupItem year="2024" dateTimeGrouping="year"/>
      </filters>
    </filterColumn>
  </autoFilter>
  <mergeCells count="127">
    <mergeCell ref="B138:B139"/>
    <mergeCell ref="L123:L124"/>
    <mergeCell ref="M123:M124"/>
    <mergeCell ref="B125:B126"/>
    <mergeCell ref="B128:B131"/>
    <mergeCell ref="B132:B134"/>
    <mergeCell ref="B135:B137"/>
    <mergeCell ref="L119:L120"/>
    <mergeCell ref="M119:M120"/>
    <mergeCell ref="B121:B124"/>
    <mergeCell ref="A123:A124"/>
    <mergeCell ref="C123:C124"/>
    <mergeCell ref="D123:D124"/>
    <mergeCell ref="E123:E124"/>
    <mergeCell ref="G123:G124"/>
    <mergeCell ref="J123:J124"/>
    <mergeCell ref="K123:K124"/>
    <mergeCell ref="C119:C120"/>
    <mergeCell ref="D119:D120"/>
    <mergeCell ref="E119:E120"/>
    <mergeCell ref="G119:G120"/>
    <mergeCell ref="J119:J120"/>
    <mergeCell ref="K119:K120"/>
    <mergeCell ref="B106:B108"/>
    <mergeCell ref="B110:B112"/>
    <mergeCell ref="B113:B116"/>
    <mergeCell ref="B117:B118"/>
    <mergeCell ref="A119:A120"/>
    <mergeCell ref="B119:B120"/>
    <mergeCell ref="E98:E99"/>
    <mergeCell ref="J98:J99"/>
    <mergeCell ref="K98:K99"/>
    <mergeCell ref="L98:L99"/>
    <mergeCell ref="M98:M99"/>
    <mergeCell ref="B101:B103"/>
    <mergeCell ref="B85:B86"/>
    <mergeCell ref="B88:B89"/>
    <mergeCell ref="B91:B94"/>
    <mergeCell ref="B95:B96"/>
    <mergeCell ref="B97:B99"/>
    <mergeCell ref="A98:A99"/>
    <mergeCell ref="M74:M75"/>
    <mergeCell ref="B76:B77"/>
    <mergeCell ref="B78:B84"/>
    <mergeCell ref="K80:K81"/>
    <mergeCell ref="L80:L81"/>
    <mergeCell ref="M80:M81"/>
    <mergeCell ref="A74:A75"/>
    <mergeCell ref="B74:B75"/>
    <mergeCell ref="C74:C75"/>
    <mergeCell ref="D74:D75"/>
    <mergeCell ref="E74:E75"/>
    <mergeCell ref="G74:G75"/>
    <mergeCell ref="A80:A81"/>
    <mergeCell ref="C80:C81"/>
    <mergeCell ref="D80:D81"/>
    <mergeCell ref="E80:E81"/>
    <mergeCell ref="G80:G81"/>
    <mergeCell ref="J80:J81"/>
    <mergeCell ref="J74:J75"/>
    <mergeCell ref="K74:K75"/>
    <mergeCell ref="L74:L75"/>
    <mergeCell ref="J65:J66"/>
    <mergeCell ref="K65:K66"/>
    <mergeCell ref="L65:L66"/>
    <mergeCell ref="M65:M66"/>
    <mergeCell ref="B68:B69"/>
    <mergeCell ref="B70:B73"/>
    <mergeCell ref="A65:A66"/>
    <mergeCell ref="B65:B67"/>
    <mergeCell ref="C65:C66"/>
    <mergeCell ref="D65:D66"/>
    <mergeCell ref="E65:E66"/>
    <mergeCell ref="G65:G66"/>
    <mergeCell ref="B35:B39"/>
    <mergeCell ref="B40:B43"/>
    <mergeCell ref="B44:B46"/>
    <mergeCell ref="B47:B56"/>
    <mergeCell ref="B57:B62"/>
    <mergeCell ref="B63:B64"/>
    <mergeCell ref="E29:E30"/>
    <mergeCell ref="G29:G30"/>
    <mergeCell ref="J29:J30"/>
    <mergeCell ref="J35:J36"/>
    <mergeCell ref="J55:J56"/>
    <mergeCell ref="J60:J61"/>
    <mergeCell ref="K29:K30"/>
    <mergeCell ref="L29:L30"/>
    <mergeCell ref="M29:M30"/>
    <mergeCell ref="B27:B28"/>
    <mergeCell ref="C27:C28"/>
    <mergeCell ref="A29:A30"/>
    <mergeCell ref="B29:B34"/>
    <mergeCell ref="C29:C31"/>
    <mergeCell ref="D29:D30"/>
    <mergeCell ref="L11:L12"/>
    <mergeCell ref="M11:M12"/>
    <mergeCell ref="B14:B26"/>
    <mergeCell ref="L16:L23"/>
    <mergeCell ref="M16:M23"/>
    <mergeCell ref="B8:B9"/>
    <mergeCell ref="B10:B13"/>
    <mergeCell ref="A11:A12"/>
    <mergeCell ref="C11:C12"/>
    <mergeCell ref="D11:D12"/>
    <mergeCell ref="E11:E12"/>
    <mergeCell ref="A16:A23"/>
    <mergeCell ref="D16:D23"/>
    <mergeCell ref="E16:E23"/>
    <mergeCell ref="G16:G23"/>
    <mergeCell ref="J16:J23"/>
    <mergeCell ref="K16:K23"/>
    <mergeCell ref="G11:G12"/>
    <mergeCell ref="J11:J12"/>
    <mergeCell ref="K11:K12"/>
    <mergeCell ref="G4:G5"/>
    <mergeCell ref="J4:J5"/>
    <mergeCell ref="K4:K5"/>
    <mergeCell ref="L4:L5"/>
    <mergeCell ref="M4:M5"/>
    <mergeCell ref="B6:B7"/>
    <mergeCell ref="B2:B3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H2:H139" xr:uid="{1458B7F7-19E2-42F9-A3B2-AC74AC0EB264}">
      <formula1>"Cumple, No cumple, En proceso, Sin iniciar"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- IDTQ</dc:creator>
  <cp:lastModifiedBy>PLANEACIÓN - IDTQ</cp:lastModifiedBy>
  <dcterms:created xsi:type="dcterms:W3CDTF">2025-01-10T19:45:56Z</dcterms:created>
  <dcterms:modified xsi:type="dcterms:W3CDTF">2025-01-28T15:04:54Z</dcterms:modified>
</cp:coreProperties>
</file>